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0C2F44\disk1\01業務\33期\33102南風原町総合計画\総合戦略\計画バックデータ\人口の現状分析\"/>
    </mc:Choice>
  </mc:AlternateContent>
  <xr:revisionPtr revIDLastSave="0" documentId="13_ncr:1_{54ABA24B-30DD-4D3B-ACFE-A46511F13BE6}" xr6:coauthVersionLast="47" xr6:coauthVersionMax="47" xr10:uidLastSave="{00000000-0000-0000-0000-000000000000}"/>
  <bookViews>
    <workbookView xWindow="-135" yWindow="60" windowWidth="27045" windowHeight="14760" firstSheet="7" activeTab="8" xr2:uid="{E6101A62-7083-4136-A05E-F73AE825234F}"/>
  </bookViews>
  <sheets>
    <sheet name="総人口の推移" sheetId="19" r:id="rId1"/>
    <sheet name="1-2人口構成の推移" sheetId="20" r:id="rId2"/>
    <sheet name="1-2人口ピラミッド" sheetId="21" r:id="rId3"/>
    <sheet name="1-3-1自然増減" sheetId="24" r:id="rId4"/>
    <sheet name="自然増減 近隣市町村（南部地域）" sheetId="17" r:id="rId5"/>
    <sheet name="1-3-2社会増減" sheetId="23" r:id="rId6"/>
    <sheet name="社会増減 近隣市町村（南部地域）" sheetId="18" r:id="rId7"/>
    <sheet name="1-4-1産業構造_就業人口" sheetId="13" r:id="rId8"/>
    <sheet name="1-4-1産業構造_純生産額" sheetId="26" r:id="rId9"/>
    <sheet name="1-4-2本町で働く産業別就業者数" sheetId="15" r:id="rId10"/>
    <sheet name="1-4-3常住地と従業地" sheetId="16" r:id="rId11"/>
    <sheet name="昼夜間人口比率" sheetId="25" r:id="rId12"/>
  </sheets>
  <externalReferences>
    <externalReference r:id="rId13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26" l="1"/>
  <c r="U9" i="26"/>
  <c r="T9" i="26"/>
  <c r="S9" i="26"/>
  <c r="R9" i="26"/>
  <c r="Q9" i="26"/>
  <c r="P9" i="26"/>
  <c r="O9" i="26"/>
  <c r="N9" i="26"/>
  <c r="V39" i="25" l="1"/>
  <c r="D7" i="25" s="1"/>
  <c r="V40" i="25"/>
  <c r="D8" i="25" s="1"/>
  <c r="V41" i="25"/>
  <c r="D23" i="25" s="1"/>
  <c r="V42" i="25"/>
  <c r="D9" i="25" s="1"/>
  <c r="V43" i="25"/>
  <c r="D22" i="25" s="1"/>
  <c r="V44" i="25"/>
  <c r="D10" i="25" s="1"/>
  <c r="V45" i="25"/>
  <c r="D17" i="25" s="1"/>
  <c r="V46" i="25"/>
  <c r="D11" i="25" s="1"/>
  <c r="V47" i="25"/>
  <c r="D18" i="25" s="1"/>
  <c r="V48" i="25"/>
  <c r="D24" i="25" s="1"/>
  <c r="V49" i="25"/>
  <c r="V50" i="25"/>
  <c r="D25" i="25" s="1"/>
  <c r="V51" i="25"/>
  <c r="D19" i="25" s="1"/>
  <c r="V52" i="25"/>
  <c r="D20" i="25" s="1"/>
  <c r="V53" i="25"/>
  <c r="D21" i="25" s="1"/>
  <c r="V54" i="25"/>
  <c r="D12" i="25" s="1"/>
  <c r="V55" i="25"/>
  <c r="D13" i="25" s="1"/>
  <c r="V56" i="25"/>
  <c r="D14" i="25" s="1"/>
  <c r="V57" i="25"/>
  <c r="D15" i="25" s="1"/>
  <c r="V58" i="25"/>
  <c r="D6" i="25" s="1"/>
  <c r="V59" i="25"/>
  <c r="D16" i="25" s="1"/>
  <c r="V38" i="25"/>
  <c r="D26" i="25" s="1"/>
  <c r="W39" i="25"/>
  <c r="C7" i="25" s="1"/>
  <c r="W40" i="25"/>
  <c r="W41" i="25"/>
  <c r="W42" i="25"/>
  <c r="W43" i="25"/>
  <c r="W44" i="25"/>
  <c r="C10" i="25" s="1"/>
  <c r="W45" i="25"/>
  <c r="W46" i="25"/>
  <c r="W47" i="25"/>
  <c r="C18" i="25" s="1"/>
  <c r="W48" i="25"/>
  <c r="W49" i="25"/>
  <c r="W50" i="25"/>
  <c r="W51" i="25"/>
  <c r="W52" i="25"/>
  <c r="C20" i="25" s="1"/>
  <c r="W53" i="25"/>
  <c r="W54" i="25"/>
  <c r="W55" i="25"/>
  <c r="C13" i="25" s="1"/>
  <c r="W56" i="25"/>
  <c r="W57" i="25"/>
  <c r="W58" i="25"/>
  <c r="W59" i="25"/>
  <c r="C16" i="25" s="1"/>
  <c r="C8" i="25"/>
  <c r="C24" i="25"/>
  <c r="C12" i="25"/>
  <c r="C14" i="25"/>
  <c r="C23" i="25"/>
  <c r="C15" i="25"/>
  <c r="W38" i="25"/>
  <c r="C26" i="25" s="1"/>
  <c r="C9" i="25"/>
  <c r="C11" i="25"/>
  <c r="C17" i="25"/>
  <c r="C19" i="25"/>
  <c r="C21" i="25"/>
  <c r="C22" i="25"/>
  <c r="C25" i="25"/>
  <c r="C6" i="25"/>
  <c r="K8" i="24"/>
  <c r="J8" i="24"/>
  <c r="I8" i="24"/>
  <c r="H8" i="24"/>
  <c r="G8" i="24"/>
  <c r="F8" i="24"/>
  <c r="E8" i="24"/>
  <c r="D8" i="24"/>
  <c r="C8" i="24"/>
  <c r="B8" i="24"/>
  <c r="L7" i="24"/>
  <c r="L6" i="24"/>
  <c r="L106" i="23"/>
  <c r="L105" i="23"/>
  <c r="L104" i="23"/>
  <c r="L103" i="23"/>
  <c r="L102" i="23"/>
  <c r="L101" i="23"/>
  <c r="L100" i="23"/>
  <c r="L99" i="23"/>
  <c r="L98" i="23"/>
  <c r="L97" i="23"/>
  <c r="L96" i="23"/>
  <c r="L95" i="23"/>
  <c r="L94" i="23"/>
  <c r="L93" i="23"/>
  <c r="L92" i="23"/>
  <c r="L91" i="23"/>
  <c r="L90" i="23"/>
  <c r="L89" i="23"/>
  <c r="L88" i="23"/>
  <c r="L87" i="23"/>
  <c r="L86" i="23"/>
  <c r="L85" i="23"/>
  <c r="L84" i="23"/>
  <c r="L83" i="23"/>
  <c r="L82" i="23"/>
  <c r="L81" i="23"/>
  <c r="L80" i="23"/>
  <c r="L79" i="23"/>
  <c r="L78" i="23"/>
  <c r="L77" i="23"/>
  <c r="L76" i="23"/>
  <c r="L75" i="23"/>
  <c r="L74" i="23"/>
  <c r="L73" i="23"/>
  <c r="L72" i="23"/>
  <c r="L71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L8" i="23"/>
  <c r="K8" i="23"/>
  <c r="J8" i="23"/>
  <c r="I8" i="23"/>
  <c r="H8" i="23"/>
  <c r="G8" i="23"/>
  <c r="F8" i="23"/>
  <c r="E8" i="23"/>
  <c r="D8" i="23"/>
  <c r="C8" i="23"/>
  <c r="B8" i="23"/>
  <c r="M7" i="23"/>
  <c r="M6" i="23"/>
  <c r="H27" i="21"/>
  <c r="G27" i="21"/>
  <c r="C27" i="21"/>
  <c r="B27" i="21"/>
  <c r="D27" i="21" s="1"/>
  <c r="I26" i="21"/>
  <c r="D26" i="21"/>
  <c r="I25" i="21"/>
  <c r="D25" i="21"/>
  <c r="I24" i="21"/>
  <c r="D24" i="21"/>
  <c r="I23" i="21"/>
  <c r="D23" i="21"/>
  <c r="I22" i="21"/>
  <c r="D22" i="21"/>
  <c r="I21" i="21"/>
  <c r="D21" i="21"/>
  <c r="I20" i="21"/>
  <c r="D20" i="21"/>
  <c r="I19" i="21"/>
  <c r="D19" i="21"/>
  <c r="I18" i="21"/>
  <c r="D18" i="21"/>
  <c r="I17" i="21"/>
  <c r="D17" i="21"/>
  <c r="I16" i="21"/>
  <c r="D16" i="21"/>
  <c r="I15" i="21"/>
  <c r="D15" i="21"/>
  <c r="I14" i="21"/>
  <c r="D14" i="21"/>
  <c r="I13" i="21"/>
  <c r="D13" i="21"/>
  <c r="I12" i="21"/>
  <c r="D12" i="21"/>
  <c r="I11" i="21"/>
  <c r="D11" i="21"/>
  <c r="I10" i="21"/>
  <c r="D10" i="21"/>
  <c r="I9" i="21"/>
  <c r="D9" i="21"/>
  <c r="I8" i="21"/>
  <c r="D8" i="21"/>
  <c r="I7" i="21"/>
  <c r="D7" i="21"/>
  <c r="I6" i="21"/>
  <c r="D6" i="21"/>
  <c r="K14" i="19"/>
  <c r="J14" i="19"/>
  <c r="I14" i="19"/>
  <c r="H14" i="19"/>
  <c r="G14" i="19"/>
  <c r="F14" i="19"/>
  <c r="E14" i="19"/>
  <c r="D14" i="19"/>
  <c r="C14" i="19"/>
  <c r="L8" i="24" l="1"/>
  <c r="I27" i="21"/>
  <c r="M8" i="23"/>
  <c r="H17" i="13"/>
  <c r="H21" i="13"/>
  <c r="H8" i="13" s="1"/>
  <c r="H36" i="13"/>
  <c r="H9" i="13" s="1"/>
  <c r="H10" i="13"/>
  <c r="K40" i="18"/>
  <c r="K41" i="18"/>
  <c r="K33" i="18"/>
  <c r="K34" i="18"/>
  <c r="K26" i="18"/>
  <c r="K27" i="18"/>
  <c r="K19" i="18"/>
  <c r="K20" i="18"/>
  <c r="K12" i="18"/>
  <c r="K13" i="18"/>
  <c r="K5" i="18"/>
  <c r="K6" i="18"/>
  <c r="J42" i="18"/>
  <c r="I42" i="18"/>
  <c r="H42" i="18"/>
  <c r="G42" i="18"/>
  <c r="F42" i="18"/>
  <c r="E42" i="18"/>
  <c r="D42" i="18"/>
  <c r="C42" i="18"/>
  <c r="B42" i="18"/>
  <c r="J35" i="18"/>
  <c r="I35" i="18"/>
  <c r="H35" i="18"/>
  <c r="G35" i="18"/>
  <c r="F35" i="18"/>
  <c r="E35" i="18"/>
  <c r="D35" i="18"/>
  <c r="C35" i="18"/>
  <c r="B35" i="18"/>
  <c r="J28" i="18"/>
  <c r="I28" i="18"/>
  <c r="H28" i="18"/>
  <c r="G28" i="18"/>
  <c r="F28" i="18"/>
  <c r="E28" i="18"/>
  <c r="D28" i="18"/>
  <c r="C28" i="18"/>
  <c r="B28" i="18"/>
  <c r="J21" i="18"/>
  <c r="I21" i="18"/>
  <c r="H21" i="18"/>
  <c r="G21" i="18"/>
  <c r="F21" i="18"/>
  <c r="E21" i="18"/>
  <c r="D21" i="18"/>
  <c r="C21" i="18"/>
  <c r="B21" i="18"/>
  <c r="J14" i="18"/>
  <c r="I14" i="18"/>
  <c r="H14" i="18"/>
  <c r="G14" i="18"/>
  <c r="F14" i="18"/>
  <c r="E14" i="18"/>
  <c r="D14" i="18"/>
  <c r="C14" i="18"/>
  <c r="B14" i="18"/>
  <c r="J7" i="18"/>
  <c r="I7" i="18"/>
  <c r="H7" i="18"/>
  <c r="G7" i="18"/>
  <c r="F7" i="18"/>
  <c r="E7" i="18"/>
  <c r="D7" i="18"/>
  <c r="C7" i="18"/>
  <c r="B7" i="18"/>
  <c r="K42" i="17"/>
  <c r="J42" i="17"/>
  <c r="I42" i="17"/>
  <c r="H42" i="17"/>
  <c r="G42" i="17"/>
  <c r="F42" i="17"/>
  <c r="E42" i="17"/>
  <c r="D42" i="17"/>
  <c r="C42" i="17"/>
  <c r="B42" i="17"/>
  <c r="L41" i="17"/>
  <c r="L40" i="17"/>
  <c r="K35" i="17"/>
  <c r="J35" i="17"/>
  <c r="I35" i="17"/>
  <c r="H35" i="17"/>
  <c r="G35" i="17"/>
  <c r="F35" i="17"/>
  <c r="E35" i="17"/>
  <c r="D35" i="17"/>
  <c r="C35" i="17"/>
  <c r="B35" i="17"/>
  <c r="L34" i="17"/>
  <c r="L33" i="17"/>
  <c r="K28" i="17"/>
  <c r="J28" i="17"/>
  <c r="I28" i="17"/>
  <c r="H28" i="17"/>
  <c r="G28" i="17"/>
  <c r="F28" i="17"/>
  <c r="E28" i="17"/>
  <c r="D28" i="17"/>
  <c r="C28" i="17"/>
  <c r="B28" i="17"/>
  <c r="L27" i="17"/>
  <c r="L26" i="17"/>
  <c r="K21" i="17"/>
  <c r="J21" i="17"/>
  <c r="I21" i="17"/>
  <c r="H21" i="17"/>
  <c r="G21" i="17"/>
  <c r="F21" i="17"/>
  <c r="E21" i="17"/>
  <c r="D21" i="17"/>
  <c r="C21" i="17"/>
  <c r="B21" i="17"/>
  <c r="L20" i="17"/>
  <c r="L19" i="17"/>
  <c r="K14" i="17"/>
  <c r="J14" i="17"/>
  <c r="I14" i="17"/>
  <c r="H14" i="17"/>
  <c r="G14" i="17"/>
  <c r="F14" i="17"/>
  <c r="E14" i="17"/>
  <c r="D14" i="17"/>
  <c r="C14" i="17"/>
  <c r="B14" i="17"/>
  <c r="L13" i="17"/>
  <c r="L12" i="17"/>
  <c r="K7" i="17"/>
  <c r="J7" i="17"/>
  <c r="I7" i="17"/>
  <c r="H7" i="17"/>
  <c r="G7" i="17"/>
  <c r="F7" i="17"/>
  <c r="E7" i="17"/>
  <c r="D7" i="17"/>
  <c r="C7" i="17"/>
  <c r="B7" i="17"/>
  <c r="L6" i="17"/>
  <c r="L5" i="17"/>
  <c r="G6" i="16"/>
  <c r="G7" i="16"/>
  <c r="G31" i="16" s="1"/>
  <c r="G8" i="16"/>
  <c r="E32" i="16" s="1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D26" i="16"/>
  <c r="E26" i="16"/>
  <c r="F26" i="16"/>
  <c r="C26" i="16"/>
  <c r="H38" i="13" l="1"/>
  <c r="H7" i="13"/>
  <c r="H11" i="13" s="1"/>
  <c r="K28" i="18"/>
  <c r="K21" i="18"/>
  <c r="K7" i="18"/>
  <c r="K14" i="18"/>
  <c r="K35" i="18"/>
  <c r="K42" i="18"/>
  <c r="L7" i="17"/>
  <c r="L42" i="17"/>
  <c r="L35" i="17"/>
  <c r="L28" i="17"/>
  <c r="L21" i="17"/>
  <c r="L14" i="17"/>
  <c r="C32" i="16"/>
  <c r="D32" i="16"/>
  <c r="F32" i="16"/>
  <c r="G32" i="16"/>
  <c r="B32" i="16"/>
  <c r="B31" i="16"/>
  <c r="D31" i="16"/>
  <c r="F31" i="16"/>
  <c r="E31" i="16"/>
  <c r="G26" i="16"/>
  <c r="D50" i="16" s="1"/>
  <c r="C31" i="16"/>
  <c r="F88" i="16"/>
  <c r="F89" i="16" s="1"/>
  <c r="G49" i="16"/>
  <c r="F49" i="16"/>
  <c r="E49" i="16"/>
  <c r="D49" i="16"/>
  <c r="C49" i="16"/>
  <c r="B49" i="16"/>
  <c r="G48" i="16"/>
  <c r="F48" i="16"/>
  <c r="E48" i="16"/>
  <c r="D48" i="16"/>
  <c r="C48" i="16"/>
  <c r="B48" i="16"/>
  <c r="G47" i="16"/>
  <c r="F47" i="16"/>
  <c r="E47" i="16"/>
  <c r="D47" i="16"/>
  <c r="C47" i="16"/>
  <c r="B47" i="16"/>
  <c r="G46" i="16"/>
  <c r="F46" i="16"/>
  <c r="E46" i="16"/>
  <c r="D46" i="16"/>
  <c r="C46" i="16"/>
  <c r="B46" i="16"/>
  <c r="G45" i="16"/>
  <c r="F45" i="16"/>
  <c r="E45" i="16"/>
  <c r="D45" i="16"/>
  <c r="C45" i="16"/>
  <c r="B45" i="16"/>
  <c r="G44" i="16"/>
  <c r="F44" i="16"/>
  <c r="E44" i="16"/>
  <c r="D44" i="16"/>
  <c r="C44" i="16"/>
  <c r="B44" i="16"/>
  <c r="G43" i="16"/>
  <c r="F43" i="16"/>
  <c r="E43" i="16"/>
  <c r="D43" i="16"/>
  <c r="C43" i="16"/>
  <c r="B43" i="16"/>
  <c r="G42" i="16"/>
  <c r="F42" i="16"/>
  <c r="E42" i="16"/>
  <c r="D42" i="16"/>
  <c r="C42" i="16"/>
  <c r="B42" i="16"/>
  <c r="G41" i="16"/>
  <c r="F41" i="16"/>
  <c r="E41" i="16"/>
  <c r="D41" i="16"/>
  <c r="C41" i="16"/>
  <c r="B41" i="16"/>
  <c r="G40" i="16"/>
  <c r="F40" i="16"/>
  <c r="E40" i="16"/>
  <c r="D40" i="16"/>
  <c r="C40" i="16"/>
  <c r="B40" i="16"/>
  <c r="G39" i="16"/>
  <c r="F39" i="16"/>
  <c r="E39" i="16"/>
  <c r="D39" i="16"/>
  <c r="C39" i="16"/>
  <c r="B39" i="16"/>
  <c r="G38" i="16"/>
  <c r="F38" i="16"/>
  <c r="E38" i="16"/>
  <c r="D38" i="16"/>
  <c r="C38" i="16"/>
  <c r="B38" i="16"/>
  <c r="G37" i="16"/>
  <c r="F37" i="16"/>
  <c r="E37" i="16"/>
  <c r="D37" i="16"/>
  <c r="C37" i="16"/>
  <c r="B37" i="16"/>
  <c r="G36" i="16"/>
  <c r="F36" i="16"/>
  <c r="E36" i="16"/>
  <c r="D36" i="16"/>
  <c r="C36" i="16"/>
  <c r="B36" i="16"/>
  <c r="G35" i="16"/>
  <c r="F35" i="16"/>
  <c r="E35" i="16"/>
  <c r="D35" i="16"/>
  <c r="C35" i="16"/>
  <c r="B35" i="16"/>
  <c r="G34" i="16"/>
  <c r="F34" i="16"/>
  <c r="E34" i="16"/>
  <c r="D34" i="16"/>
  <c r="C34" i="16"/>
  <c r="B34" i="16"/>
  <c r="G33" i="16"/>
  <c r="F33" i="16"/>
  <c r="E33" i="16"/>
  <c r="D33" i="16"/>
  <c r="C33" i="16"/>
  <c r="B33" i="16"/>
  <c r="G30" i="16"/>
  <c r="F30" i="16"/>
  <c r="E30" i="16"/>
  <c r="D30" i="16"/>
  <c r="C30" i="16"/>
  <c r="B30" i="16"/>
  <c r="I31" i="15"/>
  <c r="I32" i="15"/>
  <c r="H31" i="15"/>
  <c r="H32" i="15"/>
  <c r="G31" i="15"/>
  <c r="G32" i="15"/>
  <c r="F31" i="15"/>
  <c r="F32" i="15"/>
  <c r="E31" i="15"/>
  <c r="E32" i="15"/>
  <c r="D31" i="15"/>
  <c r="D32" i="15"/>
  <c r="C31" i="15"/>
  <c r="C32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C26" i="15"/>
  <c r="R7" i="15"/>
  <c r="B31" i="15" s="1"/>
  <c r="R8" i="15"/>
  <c r="B32" i="15" s="1"/>
  <c r="E50" i="16" l="1"/>
  <c r="G50" i="16"/>
  <c r="F50" i="16"/>
  <c r="B50" i="16"/>
  <c r="C50" i="16"/>
  <c r="C89" i="16"/>
  <c r="D89" i="16"/>
  <c r="E89" i="16"/>
  <c r="J31" i="15"/>
  <c r="E55" i="15" s="1"/>
  <c r="J32" i="15"/>
  <c r="F56" i="15" s="1"/>
  <c r="I56" i="15" l="1"/>
  <c r="E56" i="15"/>
  <c r="I55" i="15"/>
  <c r="H55" i="15"/>
  <c r="D55" i="15"/>
  <c r="D56" i="15"/>
  <c r="H56" i="15"/>
  <c r="G56" i="15"/>
  <c r="K56" i="15" s="1"/>
  <c r="C56" i="15"/>
  <c r="J56" i="15"/>
  <c r="C55" i="15"/>
  <c r="J55" i="15"/>
  <c r="G55" i="15"/>
  <c r="F55" i="15"/>
  <c r="I50" i="15"/>
  <c r="H50" i="15"/>
  <c r="G50" i="15"/>
  <c r="F50" i="15"/>
  <c r="E50" i="15"/>
  <c r="D50" i="15"/>
  <c r="C50" i="15"/>
  <c r="I49" i="15"/>
  <c r="H49" i="15"/>
  <c r="G49" i="15"/>
  <c r="F49" i="15"/>
  <c r="E49" i="15"/>
  <c r="D49" i="15"/>
  <c r="C49" i="15"/>
  <c r="I48" i="15"/>
  <c r="H48" i="15"/>
  <c r="G48" i="15"/>
  <c r="F48" i="15"/>
  <c r="E48" i="15"/>
  <c r="D48" i="15"/>
  <c r="C48" i="15"/>
  <c r="I47" i="15"/>
  <c r="H47" i="15"/>
  <c r="G47" i="15"/>
  <c r="F47" i="15"/>
  <c r="E47" i="15"/>
  <c r="D47" i="15"/>
  <c r="C47" i="15"/>
  <c r="I46" i="15"/>
  <c r="H46" i="15"/>
  <c r="G46" i="15"/>
  <c r="F46" i="15"/>
  <c r="E46" i="15"/>
  <c r="D46" i="15"/>
  <c r="C46" i="15"/>
  <c r="I45" i="15"/>
  <c r="H45" i="15"/>
  <c r="G45" i="15"/>
  <c r="F45" i="15"/>
  <c r="E45" i="15"/>
  <c r="D45" i="15"/>
  <c r="C45" i="15"/>
  <c r="I44" i="15"/>
  <c r="H44" i="15"/>
  <c r="G44" i="15"/>
  <c r="F44" i="15"/>
  <c r="E44" i="15"/>
  <c r="D44" i="15"/>
  <c r="C44" i="15"/>
  <c r="I43" i="15"/>
  <c r="H43" i="15"/>
  <c r="G43" i="15"/>
  <c r="F43" i="15"/>
  <c r="E43" i="15"/>
  <c r="D43" i="15"/>
  <c r="C43" i="15"/>
  <c r="I42" i="15"/>
  <c r="H42" i="15"/>
  <c r="G42" i="15"/>
  <c r="F42" i="15"/>
  <c r="E42" i="15"/>
  <c r="D42" i="15"/>
  <c r="C42" i="15"/>
  <c r="I41" i="15"/>
  <c r="H41" i="15"/>
  <c r="G41" i="15"/>
  <c r="F41" i="15"/>
  <c r="E41" i="15"/>
  <c r="D41" i="15"/>
  <c r="C41" i="15"/>
  <c r="I40" i="15"/>
  <c r="H40" i="15"/>
  <c r="G40" i="15"/>
  <c r="F40" i="15"/>
  <c r="E40" i="15"/>
  <c r="D40" i="15"/>
  <c r="C40" i="15"/>
  <c r="I39" i="15"/>
  <c r="H39" i="15"/>
  <c r="G39" i="15"/>
  <c r="F39" i="15"/>
  <c r="E39" i="15"/>
  <c r="D39" i="15"/>
  <c r="C39" i="15"/>
  <c r="I38" i="15"/>
  <c r="H38" i="15"/>
  <c r="G38" i="15"/>
  <c r="F38" i="15"/>
  <c r="E38" i="15"/>
  <c r="D38" i="15"/>
  <c r="C38" i="15"/>
  <c r="I37" i="15"/>
  <c r="H37" i="15"/>
  <c r="G37" i="15"/>
  <c r="F37" i="15"/>
  <c r="E37" i="15"/>
  <c r="D37" i="15"/>
  <c r="C37" i="15"/>
  <c r="I36" i="15"/>
  <c r="H36" i="15"/>
  <c r="G36" i="15"/>
  <c r="F36" i="15"/>
  <c r="E36" i="15"/>
  <c r="D36" i="15"/>
  <c r="C36" i="15"/>
  <c r="I35" i="15"/>
  <c r="H35" i="15"/>
  <c r="G35" i="15"/>
  <c r="F35" i="15"/>
  <c r="E35" i="15"/>
  <c r="D35" i="15"/>
  <c r="C35" i="15"/>
  <c r="I34" i="15"/>
  <c r="H34" i="15"/>
  <c r="G34" i="15"/>
  <c r="F34" i="15"/>
  <c r="E34" i="15"/>
  <c r="D34" i="15"/>
  <c r="C34" i="15"/>
  <c r="I33" i="15"/>
  <c r="H33" i="15"/>
  <c r="G33" i="15"/>
  <c r="F33" i="15"/>
  <c r="E33" i="15"/>
  <c r="D33" i="15"/>
  <c r="C33" i="15"/>
  <c r="I30" i="15"/>
  <c r="H30" i="15"/>
  <c r="G30" i="15"/>
  <c r="F30" i="15"/>
  <c r="E30" i="15"/>
  <c r="D30" i="15"/>
  <c r="C30" i="15"/>
  <c r="R26" i="15"/>
  <c r="B50" i="15" s="1"/>
  <c r="R25" i="15"/>
  <c r="B49" i="15" s="1"/>
  <c r="R24" i="15"/>
  <c r="B48" i="15" s="1"/>
  <c r="R23" i="15"/>
  <c r="B47" i="15" s="1"/>
  <c r="R22" i="15"/>
  <c r="B46" i="15" s="1"/>
  <c r="R21" i="15"/>
  <c r="B45" i="15" s="1"/>
  <c r="R20" i="15"/>
  <c r="B44" i="15" s="1"/>
  <c r="R19" i="15"/>
  <c r="B43" i="15" s="1"/>
  <c r="R18" i="15"/>
  <c r="B42" i="15" s="1"/>
  <c r="R17" i="15"/>
  <c r="B41" i="15" s="1"/>
  <c r="R16" i="15"/>
  <c r="B40" i="15" s="1"/>
  <c r="R15" i="15"/>
  <c r="B39" i="15" s="1"/>
  <c r="R14" i="15"/>
  <c r="B38" i="15" s="1"/>
  <c r="R13" i="15"/>
  <c r="B37" i="15" s="1"/>
  <c r="R12" i="15"/>
  <c r="B36" i="15" s="1"/>
  <c r="R11" i="15"/>
  <c r="B35" i="15" s="1"/>
  <c r="R10" i="15"/>
  <c r="B34" i="15" s="1"/>
  <c r="R9" i="15"/>
  <c r="B33" i="15" s="1"/>
  <c r="R6" i="15"/>
  <c r="B30" i="15" s="1"/>
  <c r="K55" i="15" l="1"/>
  <c r="L55" i="15"/>
  <c r="L56" i="15"/>
  <c r="J47" i="15"/>
  <c r="J71" i="15" s="1"/>
  <c r="J50" i="15"/>
  <c r="H74" i="15" s="1"/>
  <c r="J34" i="15"/>
  <c r="C58" i="15" s="1"/>
  <c r="J42" i="15"/>
  <c r="C66" i="15" s="1"/>
  <c r="J43" i="15"/>
  <c r="I67" i="15" s="1"/>
  <c r="J39" i="15"/>
  <c r="C63" i="15" s="1"/>
  <c r="J40" i="15"/>
  <c r="C64" i="15" s="1"/>
  <c r="J35" i="15"/>
  <c r="J59" i="15" s="1"/>
  <c r="J38" i="15"/>
  <c r="J62" i="15" s="1"/>
  <c r="J30" i="15"/>
  <c r="C54" i="15" s="1"/>
  <c r="J48" i="15"/>
  <c r="E72" i="15" s="1"/>
  <c r="J33" i="15"/>
  <c r="E57" i="15" s="1"/>
  <c r="J41" i="15"/>
  <c r="G65" i="15" s="1"/>
  <c r="J49" i="15"/>
  <c r="C73" i="15" s="1"/>
  <c r="J36" i="15"/>
  <c r="J44" i="15"/>
  <c r="D68" i="15" s="1"/>
  <c r="J37" i="15"/>
  <c r="E61" i="15" s="1"/>
  <c r="J45" i="15"/>
  <c r="G69" i="15" s="1"/>
  <c r="J46" i="15"/>
  <c r="J70" i="15" s="1"/>
  <c r="I62" i="15" l="1"/>
  <c r="E74" i="15"/>
  <c r="J74" i="15"/>
  <c r="D74" i="15"/>
  <c r="F74" i="15"/>
  <c r="G74" i="15"/>
  <c r="C74" i="15"/>
  <c r="I74" i="15"/>
  <c r="E71" i="15"/>
  <c r="F71" i="15"/>
  <c r="D71" i="15"/>
  <c r="C71" i="15"/>
  <c r="I71" i="15"/>
  <c r="G71" i="15"/>
  <c r="H71" i="15"/>
  <c r="F66" i="15"/>
  <c r="E66" i="15"/>
  <c r="J66" i="15"/>
  <c r="H66" i="15"/>
  <c r="D64" i="15"/>
  <c r="H64" i="15"/>
  <c r="I64" i="15"/>
  <c r="E64" i="15"/>
  <c r="H62" i="15"/>
  <c r="D62" i="15"/>
  <c r="I58" i="15"/>
  <c r="E58" i="15"/>
  <c r="G58" i="15"/>
  <c r="J58" i="15"/>
  <c r="F58" i="15"/>
  <c r="D58" i="15"/>
  <c r="H58" i="15"/>
  <c r="H59" i="15"/>
  <c r="D69" i="15"/>
  <c r="G59" i="15"/>
  <c r="G62" i="15"/>
  <c r="J67" i="15"/>
  <c r="G63" i="15"/>
  <c r="F62" i="15"/>
  <c r="D59" i="15"/>
  <c r="E62" i="15"/>
  <c r="C59" i="15"/>
  <c r="F59" i="15"/>
  <c r="I59" i="15"/>
  <c r="D67" i="15"/>
  <c r="H54" i="15"/>
  <c r="E59" i="15"/>
  <c r="E67" i="15"/>
  <c r="E69" i="15"/>
  <c r="F67" i="15"/>
  <c r="I65" i="15"/>
  <c r="E63" i="15"/>
  <c r="I63" i="15"/>
  <c r="E65" i="15"/>
  <c r="D63" i="15"/>
  <c r="H67" i="15"/>
  <c r="J64" i="15"/>
  <c r="F63" i="15"/>
  <c r="G61" i="15"/>
  <c r="I73" i="15"/>
  <c r="C62" i="15"/>
  <c r="D61" i="15"/>
  <c r="J63" i="15"/>
  <c r="C67" i="15"/>
  <c r="G64" i="15"/>
  <c r="F64" i="15"/>
  <c r="G70" i="15"/>
  <c r="G67" i="15"/>
  <c r="H63" i="15"/>
  <c r="I61" i="15"/>
  <c r="C61" i="15"/>
  <c r="E54" i="15"/>
  <c r="G66" i="15"/>
  <c r="D66" i="15"/>
  <c r="I66" i="15"/>
  <c r="E70" i="15"/>
  <c r="E73" i="15"/>
  <c r="I68" i="15"/>
  <c r="C57" i="15"/>
  <c r="G54" i="15"/>
  <c r="J54" i="15"/>
  <c r="J69" i="15"/>
  <c r="H69" i="15"/>
  <c r="F69" i="15"/>
  <c r="I54" i="15"/>
  <c r="C70" i="15"/>
  <c r="F54" i="15"/>
  <c r="I70" i="15"/>
  <c r="D54" i="15"/>
  <c r="L54" i="15" s="1"/>
  <c r="F68" i="15"/>
  <c r="G60" i="15"/>
  <c r="J60" i="15"/>
  <c r="H60" i="15"/>
  <c r="D60" i="15"/>
  <c r="G72" i="15"/>
  <c r="J72" i="15"/>
  <c r="H72" i="15"/>
  <c r="D72" i="15"/>
  <c r="J61" i="15"/>
  <c r="H61" i="15"/>
  <c r="F61" i="15"/>
  <c r="D73" i="15"/>
  <c r="J73" i="15"/>
  <c r="H73" i="15"/>
  <c r="F73" i="15"/>
  <c r="C65" i="15"/>
  <c r="F70" i="15"/>
  <c r="G73" i="15"/>
  <c r="C69" i="15"/>
  <c r="C72" i="15"/>
  <c r="I69" i="15"/>
  <c r="I72" i="15"/>
  <c r="G68" i="15"/>
  <c r="J68" i="15"/>
  <c r="D57" i="15"/>
  <c r="J57" i="15"/>
  <c r="H57" i="15"/>
  <c r="F57" i="15"/>
  <c r="I57" i="15"/>
  <c r="C68" i="15"/>
  <c r="F60" i="15"/>
  <c r="C60" i="15"/>
  <c r="E60" i="15"/>
  <c r="G57" i="15"/>
  <c r="D65" i="15"/>
  <c r="J65" i="15"/>
  <c r="H65" i="15"/>
  <c r="F65" i="15"/>
  <c r="D70" i="15"/>
  <c r="E68" i="15"/>
  <c r="F72" i="15"/>
  <c r="I60" i="15"/>
  <c r="H68" i="15"/>
  <c r="H70" i="15"/>
  <c r="K67" i="15" l="1"/>
  <c r="L63" i="15"/>
  <c r="L74" i="15"/>
  <c r="K74" i="15"/>
  <c r="K59" i="15"/>
  <c r="K54" i="15"/>
  <c r="L62" i="15"/>
  <c r="L58" i="15"/>
  <c r="L73" i="15"/>
  <c r="L71" i="15"/>
  <c r="K71" i="15"/>
  <c r="L69" i="15"/>
  <c r="L66" i="15"/>
  <c r="L64" i="15"/>
  <c r="L61" i="15"/>
  <c r="L59" i="15"/>
  <c r="K58" i="15"/>
  <c r="K66" i="15"/>
  <c r="K63" i="15"/>
  <c r="K62" i="15"/>
  <c r="K64" i="15"/>
  <c r="L67" i="15"/>
  <c r="L72" i="15"/>
  <c r="K61" i="15"/>
  <c r="K72" i="15"/>
  <c r="L60" i="15"/>
  <c r="K60" i="15"/>
  <c r="K70" i="15"/>
  <c r="K65" i="15"/>
  <c r="L65" i="15"/>
  <c r="L68" i="15"/>
  <c r="K73" i="15"/>
  <c r="L70" i="15"/>
  <c r="K57" i="15"/>
  <c r="L57" i="15"/>
  <c r="K68" i="15"/>
  <c r="K69" i="15"/>
  <c r="G36" i="13" l="1"/>
  <c r="F36" i="13"/>
  <c r="E36" i="13"/>
  <c r="D36" i="13"/>
  <c r="C36" i="13"/>
  <c r="G21" i="13"/>
  <c r="F21" i="13"/>
  <c r="E21" i="13"/>
  <c r="D21" i="13"/>
  <c r="C21" i="13"/>
  <c r="G17" i="13"/>
  <c r="G38" i="13" s="1"/>
  <c r="F17" i="13"/>
  <c r="F38" i="13" s="1"/>
  <c r="E17" i="13"/>
  <c r="E38" i="13" s="1"/>
  <c r="D17" i="13"/>
  <c r="D38" i="13" s="1"/>
  <c r="C17" i="13"/>
  <c r="C38" i="13" s="1"/>
  <c r="G10" i="13"/>
  <c r="F10" i="13"/>
  <c r="E10" i="13"/>
  <c r="D10" i="13"/>
  <c r="C10" i="13"/>
  <c r="G9" i="13"/>
  <c r="F9" i="13"/>
  <c r="E9" i="13"/>
  <c r="D9" i="13"/>
  <c r="C9" i="13"/>
  <c r="G8" i="13"/>
  <c r="F8" i="13"/>
  <c r="E8" i="13"/>
  <c r="D8" i="13"/>
  <c r="C8" i="13"/>
  <c r="G7" i="13"/>
  <c r="G11" i="13" s="1"/>
  <c r="F7" i="13"/>
  <c r="F11" i="13" s="1"/>
  <c r="E7" i="13"/>
  <c r="E11" i="13" s="1"/>
  <c r="D7" i="13"/>
  <c r="D11" i="13" s="1"/>
  <c r="C7" i="13"/>
  <c r="C11" i="13" s="1"/>
</calcChain>
</file>

<file path=xl/sharedStrings.xml><?xml version="1.0" encoding="utf-8"?>
<sst xmlns="http://schemas.openxmlformats.org/spreadsheetml/2006/main" count="995" uniqueCount="440">
  <si>
    <t>南風原町人口構造</t>
    <rPh sb="0" eb="4">
      <t>ハエバルチョウ</t>
    </rPh>
    <rPh sb="4" eb="6">
      <t>ジンコウ</t>
    </rPh>
    <rPh sb="6" eb="8">
      <t>コウゾウ</t>
    </rPh>
    <phoneticPr fontId="1"/>
  </si>
  <si>
    <t>総人口の推移</t>
    <rPh sb="0" eb="3">
      <t>ソウジンコウ</t>
    </rPh>
    <rPh sb="4" eb="6">
      <t>スイイ</t>
    </rPh>
    <phoneticPr fontId="1"/>
  </si>
  <si>
    <t>1980年
S55</t>
    <rPh sb="4" eb="5">
      <t>ネン</t>
    </rPh>
    <phoneticPr fontId="1"/>
  </si>
  <si>
    <t>1985年
S60</t>
    <rPh sb="4" eb="5">
      <t>ネン</t>
    </rPh>
    <phoneticPr fontId="1"/>
  </si>
  <si>
    <t>1990年
H2</t>
    <rPh sb="4" eb="5">
      <t>ネン</t>
    </rPh>
    <phoneticPr fontId="1"/>
  </si>
  <si>
    <t>1995年
H7</t>
    <rPh sb="4" eb="5">
      <t>ネン</t>
    </rPh>
    <phoneticPr fontId="1"/>
  </si>
  <si>
    <t>2000年
H12</t>
    <rPh sb="4" eb="5">
      <t>ネン</t>
    </rPh>
    <phoneticPr fontId="1"/>
  </si>
  <si>
    <t>2005年
H17</t>
    <rPh sb="4" eb="5">
      <t>ネン</t>
    </rPh>
    <phoneticPr fontId="1"/>
  </si>
  <si>
    <t>2010年
H22</t>
    <rPh sb="4" eb="5">
      <t>ネン</t>
    </rPh>
    <phoneticPr fontId="1"/>
  </si>
  <si>
    <t>2015年
H27</t>
    <rPh sb="4" eb="5">
      <t>ネン</t>
    </rPh>
    <phoneticPr fontId="1"/>
  </si>
  <si>
    <t>2020年
R2</t>
    <rPh sb="4" eb="5">
      <t>ネン</t>
    </rPh>
    <phoneticPr fontId="1"/>
  </si>
  <si>
    <t>2025年
R7</t>
    <phoneticPr fontId="1"/>
  </si>
  <si>
    <t>2030年
R12</t>
    <phoneticPr fontId="1"/>
  </si>
  <si>
    <t>2035年
R17</t>
    <phoneticPr fontId="1"/>
  </si>
  <si>
    <t>2040年
R22</t>
    <phoneticPr fontId="1"/>
  </si>
  <si>
    <t>2045年
R27</t>
    <phoneticPr fontId="1"/>
  </si>
  <si>
    <t>2050年
R32</t>
    <phoneticPr fontId="1"/>
  </si>
  <si>
    <t>2055年
R37</t>
    <phoneticPr fontId="1"/>
  </si>
  <si>
    <t>2060年
R42</t>
    <phoneticPr fontId="1"/>
  </si>
  <si>
    <t>総人口</t>
    <rPh sb="0" eb="3">
      <t>ソウジンコウ</t>
    </rPh>
    <phoneticPr fontId="1"/>
  </si>
  <si>
    <t>社人研推計</t>
    <rPh sb="0" eb="3">
      <t>シャジンケン</t>
    </rPh>
    <rPh sb="3" eb="5">
      <t>スイケイ</t>
    </rPh>
    <phoneticPr fontId="1"/>
  </si>
  <si>
    <t>年少人口
（0～14歳）</t>
    <rPh sb="0" eb="2">
      <t>ネンショウ</t>
    </rPh>
    <rPh sb="2" eb="4">
      <t>ジンコウ</t>
    </rPh>
    <rPh sb="10" eb="11">
      <t>サイ</t>
    </rPh>
    <phoneticPr fontId="1"/>
  </si>
  <si>
    <t>生産年齢人口
（15～64歳）</t>
    <rPh sb="0" eb="2">
      <t>セイサン</t>
    </rPh>
    <rPh sb="2" eb="4">
      <t>ネンレイ</t>
    </rPh>
    <rPh sb="4" eb="6">
      <t>ジンコウ</t>
    </rPh>
    <rPh sb="13" eb="14">
      <t>サイ</t>
    </rPh>
    <phoneticPr fontId="1"/>
  </si>
  <si>
    <t>老年人口
（65歳以上）</t>
    <rPh sb="0" eb="2">
      <t>ロウネン</t>
    </rPh>
    <rPh sb="2" eb="4">
      <t>ジンコウ</t>
    </rPh>
    <rPh sb="8" eb="9">
      <t>サイ</t>
    </rPh>
    <rPh sb="9" eb="11">
      <t>イジョウ</t>
    </rPh>
    <phoneticPr fontId="1"/>
  </si>
  <si>
    <t>注）</t>
    <rPh sb="0" eb="1">
      <t>チュウ</t>
    </rPh>
    <phoneticPr fontId="1"/>
  </si>
  <si>
    <t>1.昭和55年～令和2は国勢調査による</t>
    <rPh sb="2" eb="4">
      <t>ショウワ</t>
    </rPh>
    <rPh sb="8" eb="10">
      <t>レイワ</t>
    </rPh>
    <phoneticPr fontId="1"/>
  </si>
  <si>
    <t>2.年齢不詳者は按分計算しているため、実績値と合致しない場合がある</t>
    <phoneticPr fontId="1"/>
  </si>
  <si>
    <t>総務省　国勢調査</t>
    <rPh sb="0" eb="3">
      <t>ソウムショウ</t>
    </rPh>
    <rPh sb="4" eb="8">
      <t>コクセイチョウサ</t>
    </rPh>
    <phoneticPr fontId="1"/>
  </si>
  <si>
    <t>https://www.e-stat.go.jp/stat-search/files?page=1&amp;layout=datalist&amp;toukei=00200521&amp;tstat=000001049104&amp;cycle=0&amp;tclass1=000001049105&amp;tclass2val=0</t>
    <phoneticPr fontId="1"/>
  </si>
  <si>
    <t>国立社会保障・人口問題研究所（将来推計人口・世帯数）</t>
    <rPh sb="0" eb="2">
      <t>コクリツ</t>
    </rPh>
    <rPh sb="2" eb="6">
      <t>シャカイホショウ</t>
    </rPh>
    <rPh sb="7" eb="11">
      <t>ジンコウモンダイ</t>
    </rPh>
    <rPh sb="11" eb="14">
      <t>ケンキュウショ</t>
    </rPh>
    <phoneticPr fontId="1"/>
  </si>
  <si>
    <t>https://www.ipss.go.jp/syoushika/tohkei/Mainmenu.asp</t>
    <phoneticPr fontId="1"/>
  </si>
  <si>
    <t>沖縄県統計Webサイト（長期時系列統計データ）</t>
    <rPh sb="0" eb="3">
      <t>オキナワケン</t>
    </rPh>
    <rPh sb="3" eb="5">
      <t>トウケイ</t>
    </rPh>
    <rPh sb="12" eb="14">
      <t>チョウキ</t>
    </rPh>
    <rPh sb="14" eb="17">
      <t>ジケイレツ</t>
    </rPh>
    <rPh sb="17" eb="19">
      <t>トウケイ</t>
    </rPh>
    <phoneticPr fontId="1"/>
  </si>
  <si>
    <t>https://www.pref.okinawa.jp/toukeika/estimates/estimates_suikei.html</t>
    <phoneticPr fontId="1"/>
  </si>
  <si>
    <t>南風原町人口構造</t>
    <rPh sb="0" eb="3">
      <t>ハエバル</t>
    </rPh>
    <rPh sb="3" eb="4">
      <t>マチ</t>
    </rPh>
    <rPh sb="4" eb="6">
      <t>ジンコウ</t>
    </rPh>
    <rPh sb="6" eb="8">
      <t>コウゾウ</t>
    </rPh>
    <phoneticPr fontId="1"/>
  </si>
  <si>
    <t>（１）年齢３区分別人口</t>
    <rPh sb="3" eb="5">
      <t>ネンレイ</t>
    </rPh>
    <rPh sb="6" eb="8">
      <t>クブン</t>
    </rPh>
    <rPh sb="8" eb="9">
      <t>ベツ</t>
    </rPh>
    <rPh sb="9" eb="11">
      <t>ジンコウ</t>
    </rPh>
    <phoneticPr fontId="1"/>
  </si>
  <si>
    <t>1995年
平成7年</t>
    <rPh sb="4" eb="5">
      <t>ネン</t>
    </rPh>
    <rPh sb="6" eb="8">
      <t>ヘイセイ</t>
    </rPh>
    <rPh sb="9" eb="10">
      <t>ネン</t>
    </rPh>
    <phoneticPr fontId="1"/>
  </si>
  <si>
    <t>2000年
平成12年</t>
    <rPh sb="4" eb="5">
      <t>ネン</t>
    </rPh>
    <rPh sb="6" eb="8">
      <t>ヘイセイ</t>
    </rPh>
    <rPh sb="10" eb="11">
      <t>ネン</t>
    </rPh>
    <phoneticPr fontId="1"/>
  </si>
  <si>
    <t>2005年
平成17年</t>
    <rPh sb="4" eb="5">
      <t>ネン</t>
    </rPh>
    <rPh sb="6" eb="8">
      <t>ヘイセイ</t>
    </rPh>
    <rPh sb="10" eb="11">
      <t>ネン</t>
    </rPh>
    <phoneticPr fontId="1"/>
  </si>
  <si>
    <t>2010年
平成22年</t>
    <rPh sb="4" eb="5">
      <t>ネン</t>
    </rPh>
    <rPh sb="6" eb="8">
      <t>ヘイセイ</t>
    </rPh>
    <rPh sb="10" eb="11">
      <t>ネン</t>
    </rPh>
    <phoneticPr fontId="1"/>
  </si>
  <si>
    <t>2015年
平成27年</t>
    <rPh sb="4" eb="5">
      <t>ネン</t>
    </rPh>
    <rPh sb="6" eb="8">
      <t>ヘイセイ</t>
    </rPh>
    <rPh sb="10" eb="11">
      <t>ネン</t>
    </rPh>
    <phoneticPr fontId="1"/>
  </si>
  <si>
    <t>2020年
令和2年</t>
    <rPh sb="4" eb="5">
      <t>ネン</t>
    </rPh>
    <rPh sb="6" eb="8">
      <t>レイワ</t>
    </rPh>
    <rPh sb="9" eb="10">
      <t>ヘイネン</t>
    </rPh>
    <phoneticPr fontId="1"/>
  </si>
  <si>
    <t>年少人口
（0～14歳人口）</t>
    <rPh sb="0" eb="2">
      <t>ネンショウ</t>
    </rPh>
    <rPh sb="2" eb="4">
      <t>ジンコウ</t>
    </rPh>
    <rPh sb="10" eb="11">
      <t>サイ</t>
    </rPh>
    <rPh sb="11" eb="13">
      <t>ジンコウ</t>
    </rPh>
    <phoneticPr fontId="1"/>
  </si>
  <si>
    <t>生産年齢人口
（15～64歳人口）</t>
    <rPh sb="0" eb="2">
      <t>セイサン</t>
    </rPh>
    <rPh sb="2" eb="4">
      <t>ネンレイ</t>
    </rPh>
    <rPh sb="4" eb="6">
      <t>ジンコウ</t>
    </rPh>
    <rPh sb="13" eb="14">
      <t>サイ</t>
    </rPh>
    <rPh sb="14" eb="16">
      <t>ジンコウ</t>
    </rPh>
    <phoneticPr fontId="1"/>
  </si>
  <si>
    <t xml:space="preserve"> </t>
    <phoneticPr fontId="1"/>
  </si>
  <si>
    <t>国勢調査の実数</t>
    <rPh sb="0" eb="4">
      <t>コクセイチョウサ</t>
    </rPh>
    <rPh sb="5" eb="7">
      <t>ジッスウ</t>
    </rPh>
    <phoneticPr fontId="1"/>
  </si>
  <si>
    <t>老年人口
（65歳以上人口）</t>
    <rPh sb="0" eb="2">
      <t>ロウネン</t>
    </rPh>
    <rPh sb="2" eb="4">
      <t>ジンコウ</t>
    </rPh>
    <rPh sb="8" eb="9">
      <t>サイ</t>
    </rPh>
    <rPh sb="9" eb="11">
      <t>イジョウ</t>
    </rPh>
    <rPh sb="11" eb="13">
      <t>ジンコウ</t>
    </rPh>
    <phoneticPr fontId="1"/>
  </si>
  <si>
    <t>20201013wata確認</t>
    <rPh sb="12" eb="14">
      <t>カクニン</t>
    </rPh>
    <phoneticPr fontId="1"/>
  </si>
  <si>
    <t>合　計</t>
    <rPh sb="0" eb="1">
      <t>ア</t>
    </rPh>
    <rPh sb="2" eb="3">
      <t>ケイ</t>
    </rPh>
    <phoneticPr fontId="1"/>
  </si>
  <si>
    <t>※各年とも国勢調査による現況値。</t>
    <rPh sb="1" eb="3">
      <t>カクネン</t>
    </rPh>
    <rPh sb="5" eb="7">
      <t>コクセイ</t>
    </rPh>
    <rPh sb="7" eb="9">
      <t>チョウサ</t>
    </rPh>
    <rPh sb="12" eb="14">
      <t>ゲンキョウ</t>
    </rPh>
    <rPh sb="14" eb="15">
      <t>チ</t>
    </rPh>
    <phoneticPr fontId="1"/>
  </si>
  <si>
    <t>※年齢不詳者は按分計算しているため、実績値と合致しない。</t>
    <rPh sb="1" eb="3">
      <t>ネンレイ</t>
    </rPh>
    <rPh sb="3" eb="5">
      <t>フショウ</t>
    </rPh>
    <rPh sb="5" eb="6">
      <t>シャ</t>
    </rPh>
    <rPh sb="7" eb="9">
      <t>アンブン</t>
    </rPh>
    <rPh sb="9" eb="11">
      <t>ケイサン</t>
    </rPh>
    <rPh sb="18" eb="21">
      <t>ジッセキチ</t>
    </rPh>
    <rPh sb="22" eb="24">
      <t>ガッチ</t>
    </rPh>
    <phoneticPr fontId="1"/>
  </si>
  <si>
    <t>←3/18　年齢不詳按分せずに実数を表示することになった</t>
    <rPh sb="6" eb="8">
      <t>ネンレイ</t>
    </rPh>
    <rPh sb="8" eb="10">
      <t>フショウ</t>
    </rPh>
    <rPh sb="10" eb="12">
      <t>アンブン</t>
    </rPh>
    <rPh sb="15" eb="17">
      <t>ジッスウ</t>
    </rPh>
    <rPh sb="18" eb="20">
      <t>ヒョウジ</t>
    </rPh>
    <phoneticPr fontId="1"/>
  </si>
  <si>
    <t>グラフ用</t>
    <rPh sb="3" eb="4">
      <t>ヨウ</t>
    </rPh>
    <phoneticPr fontId="1"/>
  </si>
  <si>
    <t>2020年
令和2年</t>
    <rPh sb="4" eb="5">
      <t>ネン</t>
    </rPh>
    <rPh sb="6" eb="8">
      <t>レイワ</t>
    </rPh>
    <rPh sb="9" eb="10">
      <t>ネン</t>
    </rPh>
    <phoneticPr fontId="1"/>
  </si>
  <si>
    <t>年少人口（0～14歳人口）</t>
    <rPh sb="0" eb="2">
      <t>ネンショウ</t>
    </rPh>
    <rPh sb="2" eb="4">
      <t>ジンコウ</t>
    </rPh>
    <rPh sb="9" eb="10">
      <t>サイ</t>
    </rPh>
    <rPh sb="10" eb="12">
      <t>ジンコウ</t>
    </rPh>
    <phoneticPr fontId="1"/>
  </si>
  <si>
    <t>生産年齢人口（15～64歳人口）</t>
    <rPh sb="0" eb="2">
      <t>セイサン</t>
    </rPh>
    <rPh sb="2" eb="4">
      <t>ネンレイ</t>
    </rPh>
    <rPh sb="4" eb="6">
      <t>ジンコウ</t>
    </rPh>
    <rPh sb="12" eb="13">
      <t>サイ</t>
    </rPh>
    <rPh sb="13" eb="15">
      <t>ジンコウ</t>
    </rPh>
    <phoneticPr fontId="1"/>
  </si>
  <si>
    <t>老年人口（65歳以上人口）</t>
    <rPh sb="0" eb="2">
      <t>ロウネン</t>
    </rPh>
    <rPh sb="2" eb="4">
      <t>ジンコウ</t>
    </rPh>
    <rPh sb="7" eb="8">
      <t>サイ</t>
    </rPh>
    <rPh sb="8" eb="10">
      <t>イジョウ</t>
    </rPh>
    <rPh sb="10" eb="12">
      <t>ジンコウ</t>
    </rPh>
    <phoneticPr fontId="1"/>
  </si>
  <si>
    <t>総務省　国勢調査（令和2年 人口等基本集計）</t>
    <rPh sb="0" eb="3">
      <t>ソウムショウ</t>
    </rPh>
    <rPh sb="4" eb="8">
      <t>コクセイチョウサ</t>
    </rPh>
    <rPh sb="9" eb="11">
      <t>レイワ</t>
    </rPh>
    <rPh sb="12" eb="13">
      <t>ネン</t>
    </rPh>
    <phoneticPr fontId="1"/>
  </si>
  <si>
    <t>https://www.e-stat.go.jp/stat-search/files?page=1&amp;layout=datalist&amp;toukei=00200521&amp;tstat=000001136464&amp;cycle=0&amp;tclass1=000001136466&amp;tclass2val=0</t>
    <phoneticPr fontId="1"/>
  </si>
  <si>
    <t>総務省　国勢調査（時系列データ）</t>
    <rPh sb="0" eb="3">
      <t>ソウムショウ</t>
    </rPh>
    <rPh sb="4" eb="8">
      <t>コクセイチョウサ</t>
    </rPh>
    <rPh sb="9" eb="12">
      <t>ジケイレツ</t>
    </rPh>
    <phoneticPr fontId="1"/>
  </si>
  <si>
    <t>https://www.e-stat.go.jp/stat-search/files?page=1&amp;toukei=00200521&amp;tstat=000001011777</t>
    <phoneticPr fontId="1"/>
  </si>
  <si>
    <t>（２）年齢５歳階級別人口</t>
    <rPh sb="3" eb="5">
      <t>ネンレイ</t>
    </rPh>
    <rPh sb="6" eb="12">
      <t>サイカイキュウベツジンコウ</t>
    </rPh>
    <phoneticPr fontId="1"/>
  </si>
  <si>
    <t>R2国勢調査</t>
    <rPh sb="2" eb="4">
      <t>コクセイ</t>
    </rPh>
    <rPh sb="4" eb="6">
      <t>チョウサ</t>
    </rPh>
    <phoneticPr fontId="1"/>
  </si>
  <si>
    <t>H7国勢調査</t>
    <rPh sb="2" eb="4">
      <t>コクセイ</t>
    </rPh>
    <rPh sb="4" eb="6">
      <t>チョウサ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</si>
  <si>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</si>
  <si>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</si>
  <si>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計</t>
    <rPh sb="0" eb="1">
      <t>ケイ</t>
    </rPh>
    <phoneticPr fontId="1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</si>
  <si>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</si>
  <si>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</si>
  <si>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</si>
  <si>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</si>
  <si>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</si>
  <si>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</si>
  <si>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</si>
  <si>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</si>
  <si>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</si>
  <si>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</si>
  <si>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</si>
  <si>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</si>
  <si>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</si>
  <si>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</si>
  <si>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</si>
  <si>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</si>
  <si>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</si>
  <si>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</si>
  <si>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</si>
  <si>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</si>
  <si>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</si>
  <si>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※年齢不詳は含まない</t>
    <rPh sb="1" eb="3">
      <t>ネンレイ</t>
    </rPh>
    <rPh sb="3" eb="5">
      <t>フショウ</t>
    </rPh>
    <rPh sb="6" eb="7">
      <t>フク</t>
    </rPh>
    <phoneticPr fontId="1"/>
  </si>
  <si>
    <t>https://www.e-stat.go.jp/stat-search/files?page=1&amp;layout=datalist&amp;toukei=00200521&amp;tstat=000001136464&amp;cycle=0&amp;tclass1=000001136466&amp;cycle_facet=cycle&amp;tclass2val=0</t>
    <phoneticPr fontId="1"/>
  </si>
  <si>
    <t>総務省　国勢調査（平成7年　小地域集計）</t>
    <rPh sb="0" eb="3">
      <t>ソウムショウ</t>
    </rPh>
    <rPh sb="4" eb="8">
      <t>コクセイチョウサ</t>
    </rPh>
    <rPh sb="9" eb="11">
      <t>ヘイセイ</t>
    </rPh>
    <rPh sb="12" eb="13">
      <t>ネン</t>
    </rPh>
    <rPh sb="14" eb="19">
      <t>ショウチイキシュウケイ</t>
    </rPh>
    <phoneticPr fontId="1"/>
  </si>
  <si>
    <t>https://www.e-stat.go.jp/stat-search/files?page=1&amp;layout=datalist&amp;toukei=00200521&amp;tstat=000001064072&amp;cycle=0&amp;tclass1=000001064137&amp;tclass2=000001064187&amp;tclass3val=0</t>
    <phoneticPr fontId="1"/>
  </si>
  <si>
    <t>３　自然増減と社会増減の状況</t>
    <rPh sb="2" eb="6">
      <t>シゼンゾウゲン</t>
    </rPh>
    <rPh sb="7" eb="11">
      <t>シャカイゾウゲン</t>
    </rPh>
    <rPh sb="12" eb="14">
      <t>ジョウキョウ</t>
    </rPh>
    <phoneticPr fontId="1"/>
  </si>
  <si>
    <t>（１）自然増減の状況</t>
    <rPh sb="3" eb="5">
      <t>シゼン</t>
    </rPh>
    <rPh sb="5" eb="7">
      <t>ゾウゲン</t>
    </rPh>
    <rPh sb="8" eb="10">
      <t>ジョウキョウ</t>
    </rPh>
    <phoneticPr fontId="1"/>
  </si>
  <si>
    <t>単位：人</t>
    <rPh sb="0" eb="2">
      <t>タンイ</t>
    </rPh>
    <rPh sb="3" eb="4">
      <t>ヒト</t>
    </rPh>
    <phoneticPr fontId="1"/>
  </si>
  <si>
    <t>2011年
平成23年</t>
    <rPh sb="4" eb="5">
      <t>ネン</t>
    </rPh>
    <rPh sb="6" eb="8">
      <t>ヘイセイ</t>
    </rPh>
    <phoneticPr fontId="13"/>
  </si>
  <si>
    <t>2012年
平成24年</t>
    <rPh sb="4" eb="5">
      <t>ネン</t>
    </rPh>
    <rPh sb="6" eb="8">
      <t>ヘイセイ</t>
    </rPh>
    <phoneticPr fontId="13"/>
  </si>
  <si>
    <t>2013年
平成25年</t>
    <rPh sb="4" eb="5">
      <t>ネン</t>
    </rPh>
    <rPh sb="6" eb="8">
      <t>ヘイセイ</t>
    </rPh>
    <phoneticPr fontId="13"/>
  </si>
  <si>
    <t>2014年
平成26年</t>
    <rPh sb="4" eb="5">
      <t>ネン</t>
    </rPh>
    <rPh sb="6" eb="8">
      <t>ヘイセイ</t>
    </rPh>
    <phoneticPr fontId="13"/>
  </si>
  <si>
    <t>2015年
平成27年</t>
    <rPh sb="4" eb="5">
      <t>ネン</t>
    </rPh>
    <rPh sb="6" eb="8">
      <t>ヘイセイ</t>
    </rPh>
    <phoneticPr fontId="13"/>
  </si>
  <si>
    <t>2016年
平成28年</t>
    <rPh sb="4" eb="5">
      <t>ネン</t>
    </rPh>
    <rPh sb="6" eb="8">
      <t>ヘイセイ</t>
    </rPh>
    <phoneticPr fontId="13"/>
  </si>
  <si>
    <t>2017年
平成29年</t>
    <rPh sb="4" eb="5">
      <t>ネン</t>
    </rPh>
    <rPh sb="6" eb="8">
      <t>ヘイセイ</t>
    </rPh>
    <phoneticPr fontId="13"/>
  </si>
  <si>
    <t>2018年
平成30年</t>
    <rPh sb="4" eb="5">
      <t>ネン</t>
    </rPh>
    <rPh sb="6" eb="8">
      <t>ヘイセイ</t>
    </rPh>
    <phoneticPr fontId="13"/>
  </si>
  <si>
    <t>2019年
令和元年</t>
    <rPh sb="4" eb="5">
      <t>ネン</t>
    </rPh>
    <rPh sb="6" eb="8">
      <t>レイワ</t>
    </rPh>
    <rPh sb="8" eb="10">
      <t>ガンネン</t>
    </rPh>
    <phoneticPr fontId="13"/>
  </si>
  <si>
    <t>2020年
令和2年</t>
    <rPh sb="4" eb="5">
      <t>ネン</t>
    </rPh>
    <rPh sb="6" eb="8">
      <t>レイワ</t>
    </rPh>
    <phoneticPr fontId="13"/>
  </si>
  <si>
    <t>平成23～令和2年増減数</t>
    <rPh sb="0" eb="2">
      <t>ヘイセイ</t>
    </rPh>
    <rPh sb="5" eb="7">
      <t>レイワ</t>
    </rPh>
    <rPh sb="8" eb="9">
      <t>ネン</t>
    </rPh>
    <rPh sb="9" eb="11">
      <t>ゾウゲン</t>
    </rPh>
    <rPh sb="11" eb="12">
      <t>スウ</t>
    </rPh>
    <phoneticPr fontId="1"/>
  </si>
  <si>
    <t>出生数</t>
    <rPh sb="0" eb="2">
      <t>シュッセイ</t>
    </rPh>
    <rPh sb="2" eb="3">
      <t>スウ</t>
    </rPh>
    <phoneticPr fontId="14"/>
  </si>
  <si>
    <t>死亡者数</t>
    <rPh sb="0" eb="2">
      <t>シボウ</t>
    </rPh>
    <rPh sb="2" eb="3">
      <t>シャ</t>
    </rPh>
    <rPh sb="3" eb="4">
      <t>スウ</t>
    </rPh>
    <phoneticPr fontId="1"/>
  </si>
  <si>
    <t>自然増減</t>
    <rPh sb="0" eb="2">
      <t>シゼン</t>
    </rPh>
    <rPh sb="2" eb="4">
      <t>ゾウゲン</t>
    </rPh>
    <phoneticPr fontId="1"/>
  </si>
  <si>
    <t>人口動態統計　出生</t>
    <rPh sb="0" eb="6">
      <t>ジンコウドウタイトウケイ</t>
    </rPh>
    <rPh sb="7" eb="9">
      <t>シュッショウ</t>
    </rPh>
    <phoneticPr fontId="1"/>
  </si>
  <si>
    <t>出典：人口動態調査</t>
    <rPh sb="0" eb="2">
      <t>シュッテン</t>
    </rPh>
    <rPh sb="3" eb="5">
      <t>ジンコウ</t>
    </rPh>
    <rPh sb="5" eb="7">
      <t>ドウタイ</t>
    </rPh>
    <rPh sb="7" eb="9">
      <t>チョウサ</t>
    </rPh>
    <phoneticPr fontId="1"/>
  </si>
  <si>
    <t>https://www.e-stat.go.jp/stat-search/files?page=1&amp;layout=datalist&amp;toukei=00450011&amp;tstat=000001028897&amp;cycle=7&amp;tclass1=000001053058&amp;tclass2=000001053061&amp;tclass3=000001053074&amp;tclass4=000001053084</t>
    <phoneticPr fontId="1"/>
  </si>
  <si>
    <t>人口動態統計　死亡</t>
    <rPh sb="0" eb="6">
      <t>ジンコウドウタイトウケイ</t>
    </rPh>
    <rPh sb="7" eb="9">
      <t>シボウ</t>
    </rPh>
    <phoneticPr fontId="1"/>
  </si>
  <si>
    <t>https://www.e-stat.go.jp/stat-search/files?page=1&amp;layout=datalist&amp;toukei=00450011&amp;tstat=000001028897&amp;cycle=7&amp;tclass1=000001053058&amp;tclass2=000001053061&amp;tclass3=000001053074&amp;tclass4=000001053085</t>
    <phoneticPr fontId="1"/>
  </si>
  <si>
    <t>合計特殊出生率</t>
    <rPh sb="0" eb="7">
      <t>ゴウケイトクシュシュッセイリツ</t>
    </rPh>
    <phoneticPr fontId="1"/>
  </si>
  <si>
    <t>平成10年～平成14年</t>
    <rPh sb="0" eb="2">
      <t>ヘイセイ</t>
    </rPh>
    <rPh sb="4" eb="5">
      <t>ネン</t>
    </rPh>
    <rPh sb="6" eb="8">
      <t>ヘイセイ</t>
    </rPh>
    <rPh sb="10" eb="11">
      <t>ネン</t>
    </rPh>
    <phoneticPr fontId="13"/>
  </si>
  <si>
    <t>平成15年～平成19年</t>
    <rPh sb="0" eb="2">
      <t>ヘイセイ</t>
    </rPh>
    <rPh sb="4" eb="5">
      <t>ネン</t>
    </rPh>
    <rPh sb="6" eb="8">
      <t>ヘイセイ</t>
    </rPh>
    <phoneticPr fontId="13"/>
  </si>
  <si>
    <t>平成20年～平成24年</t>
    <rPh sb="0" eb="2">
      <t>ヘイセイ</t>
    </rPh>
    <rPh sb="4" eb="5">
      <t>ネン</t>
    </rPh>
    <rPh sb="6" eb="8">
      <t>ヘイセイ</t>
    </rPh>
    <phoneticPr fontId="13"/>
  </si>
  <si>
    <t>平成25年～平成29年</t>
    <rPh sb="0" eb="2">
      <t>ヘイセイ</t>
    </rPh>
    <rPh sb="4" eb="5">
      <t>ネン</t>
    </rPh>
    <rPh sb="6" eb="8">
      <t>ヘイセイ</t>
    </rPh>
    <phoneticPr fontId="13"/>
  </si>
  <si>
    <t>南風原町</t>
    <rPh sb="0" eb="4">
      <t>ハエバルチョウ</t>
    </rPh>
    <phoneticPr fontId="1"/>
  </si>
  <si>
    <t>全国</t>
    <rPh sb="0" eb="2">
      <t>ゼンコク</t>
    </rPh>
    <phoneticPr fontId="1"/>
  </si>
  <si>
    <t>沖縄県</t>
    <rPh sb="0" eb="3">
      <t>オキナワケン</t>
    </rPh>
    <phoneticPr fontId="1"/>
  </si>
  <si>
    <t>那覇市</t>
    <rPh sb="0" eb="3">
      <t>ナハシ</t>
    </rPh>
    <phoneticPr fontId="1"/>
  </si>
  <si>
    <t>糸満市</t>
    <rPh sb="0" eb="3">
      <t>イトマンシ</t>
    </rPh>
    <phoneticPr fontId="1"/>
  </si>
  <si>
    <t>豊見城市</t>
    <rPh sb="0" eb="4">
      <t>トミグスクシ</t>
    </rPh>
    <phoneticPr fontId="1"/>
  </si>
  <si>
    <t>西原町</t>
    <rPh sb="0" eb="3">
      <t>ニシハラチョウ</t>
    </rPh>
    <phoneticPr fontId="1"/>
  </si>
  <si>
    <t>与那原町</t>
    <rPh sb="0" eb="4">
      <t>ヨナバルチョウ</t>
    </rPh>
    <phoneticPr fontId="1"/>
  </si>
  <si>
    <t>八重瀬町</t>
    <rPh sb="0" eb="4">
      <t>ヤエセチョウ</t>
    </rPh>
    <phoneticPr fontId="1"/>
  </si>
  <si>
    <t>南城市</t>
    <rPh sb="0" eb="3">
      <t>ナンジョウシ</t>
    </rPh>
    <phoneticPr fontId="1"/>
  </si>
  <si>
    <t>出典）人口動態統計特殊報告</t>
    <rPh sb="0" eb="2">
      <t>シュッテン</t>
    </rPh>
    <rPh sb="3" eb="9">
      <t>ジンコウドウタイトウケイ</t>
    </rPh>
    <rPh sb="9" eb="11">
      <t>トクシュ</t>
    </rPh>
    <rPh sb="11" eb="13">
      <t>ホウコク</t>
    </rPh>
    <phoneticPr fontId="1"/>
  </si>
  <si>
    <t>1.八重瀬町、南城市の平成10年～平成14年の値は、合併前のため、「－」とした。</t>
    <phoneticPr fontId="1"/>
  </si>
  <si>
    <t>人口動態統計特殊報告</t>
    <rPh sb="0" eb="4">
      <t>ジンコウドウタイ</t>
    </rPh>
    <rPh sb="4" eb="6">
      <t>トウケイ</t>
    </rPh>
    <rPh sb="6" eb="8">
      <t>トクシュ</t>
    </rPh>
    <rPh sb="8" eb="10">
      <t>ホウコク</t>
    </rPh>
    <phoneticPr fontId="1"/>
  </si>
  <si>
    <t>　　　</t>
    <phoneticPr fontId="1"/>
  </si>
  <si>
    <t>https://www.e-stat.go.jp/stat-search/files?page=1&amp;toukei=00450013&amp;result_page=1</t>
    <phoneticPr fontId="1"/>
  </si>
  <si>
    <t>近隣市町村（南部地域）　自然増減</t>
    <rPh sb="0" eb="5">
      <t>キンリンシチョウソン</t>
    </rPh>
    <rPh sb="6" eb="10">
      <t>ナンブチイキ</t>
    </rPh>
    <rPh sb="12" eb="16">
      <t>シゼンゾウゲン</t>
    </rPh>
    <phoneticPr fontId="1"/>
  </si>
  <si>
    <t>合計特殊出生率</t>
    <rPh sb="0" eb="7">
      <t>ゴウケイトクシュシュッショウリツ</t>
    </rPh>
    <phoneticPr fontId="1"/>
  </si>
  <si>
    <t>※H18 1/1 佐敷町、知念村、玉城村、大里村が合併</t>
    <rPh sb="9" eb="12">
      <t>サシキチョウ</t>
    </rPh>
    <rPh sb="13" eb="16">
      <t>チネンソン</t>
    </rPh>
    <rPh sb="17" eb="20">
      <t>タマグスクソン</t>
    </rPh>
    <rPh sb="21" eb="24">
      <t>オオザトソン</t>
    </rPh>
    <rPh sb="25" eb="27">
      <t>ガッペイ</t>
    </rPh>
    <phoneticPr fontId="1"/>
  </si>
  <si>
    <t>※H18 1/1 東風平町、具志頭村が合併</t>
    <rPh sb="9" eb="13">
      <t>コチンダチョウ</t>
    </rPh>
    <rPh sb="14" eb="18">
      <t>グシカミソン</t>
    </rPh>
    <rPh sb="19" eb="21">
      <t>ガッペイ</t>
    </rPh>
    <phoneticPr fontId="1"/>
  </si>
  <si>
    <t>（２）社会増減の状況</t>
    <rPh sb="3" eb="5">
      <t>シャカイ</t>
    </rPh>
    <rPh sb="5" eb="7">
      <t>ゾウゲン</t>
    </rPh>
    <rPh sb="8" eb="10">
      <t>ジョウキョウ</t>
    </rPh>
    <phoneticPr fontId="1"/>
  </si>
  <si>
    <t>2011年
平成23年度</t>
    <rPh sb="4" eb="5">
      <t>ネン</t>
    </rPh>
    <rPh sb="6" eb="8">
      <t>ヘイセイ</t>
    </rPh>
    <rPh sb="10" eb="11">
      <t>ネン</t>
    </rPh>
    <rPh sb="11" eb="12">
      <t>ド</t>
    </rPh>
    <phoneticPr fontId="13"/>
  </si>
  <si>
    <t>2012年
平成24年度</t>
    <rPh sb="4" eb="5">
      <t>ネン</t>
    </rPh>
    <rPh sb="6" eb="8">
      <t>ヘイセイ</t>
    </rPh>
    <rPh sb="10" eb="11">
      <t>ネン</t>
    </rPh>
    <rPh sb="11" eb="12">
      <t>ド</t>
    </rPh>
    <phoneticPr fontId="13"/>
  </si>
  <si>
    <t>2013年
平成25年度</t>
    <rPh sb="4" eb="5">
      <t>ネン</t>
    </rPh>
    <rPh sb="6" eb="8">
      <t>ヘイセイ</t>
    </rPh>
    <rPh sb="10" eb="11">
      <t>ネン</t>
    </rPh>
    <rPh sb="11" eb="12">
      <t>ド</t>
    </rPh>
    <phoneticPr fontId="13"/>
  </si>
  <si>
    <t>2014年
平成26年度</t>
    <rPh sb="4" eb="5">
      <t>ネン</t>
    </rPh>
    <rPh sb="6" eb="8">
      <t>ヘイセイ</t>
    </rPh>
    <rPh sb="10" eb="11">
      <t>ネン</t>
    </rPh>
    <rPh sb="11" eb="12">
      <t>ド</t>
    </rPh>
    <phoneticPr fontId="13"/>
  </si>
  <si>
    <t>2015年
平成27年度</t>
    <rPh sb="4" eb="5">
      <t>ネン</t>
    </rPh>
    <rPh sb="6" eb="8">
      <t>ヘイセイ</t>
    </rPh>
    <rPh sb="10" eb="11">
      <t>ネン</t>
    </rPh>
    <rPh sb="11" eb="12">
      <t>ド</t>
    </rPh>
    <phoneticPr fontId="13"/>
  </si>
  <si>
    <t>2016年
平成28年度</t>
    <rPh sb="4" eb="5">
      <t>ネン</t>
    </rPh>
    <rPh sb="6" eb="8">
      <t>ヘイセイ</t>
    </rPh>
    <rPh sb="10" eb="11">
      <t>ネン</t>
    </rPh>
    <rPh sb="11" eb="12">
      <t>ド</t>
    </rPh>
    <phoneticPr fontId="13"/>
  </si>
  <si>
    <t>2017年
平成29年度</t>
    <rPh sb="4" eb="5">
      <t>ネン</t>
    </rPh>
    <rPh sb="6" eb="8">
      <t>ヘイセイ</t>
    </rPh>
    <rPh sb="10" eb="11">
      <t>ネン</t>
    </rPh>
    <rPh sb="11" eb="12">
      <t>ド</t>
    </rPh>
    <phoneticPr fontId="13"/>
  </si>
  <si>
    <t>2018年
平成30年度</t>
    <rPh sb="4" eb="5">
      <t>ネン</t>
    </rPh>
    <rPh sb="6" eb="8">
      <t>ヘイセイ</t>
    </rPh>
    <rPh sb="11" eb="12">
      <t>ド</t>
    </rPh>
    <phoneticPr fontId="13"/>
  </si>
  <si>
    <t>2019年
令和元年度</t>
    <rPh sb="4" eb="5">
      <t>ネン</t>
    </rPh>
    <rPh sb="6" eb="8">
      <t>レイワ</t>
    </rPh>
    <rPh sb="8" eb="10">
      <t>ガンネン</t>
    </rPh>
    <rPh sb="10" eb="11">
      <t>ド</t>
    </rPh>
    <phoneticPr fontId="13"/>
  </si>
  <si>
    <t>2020年
令和2年度</t>
    <rPh sb="4" eb="5">
      <t>ネン</t>
    </rPh>
    <rPh sb="6" eb="8">
      <t>レイワ</t>
    </rPh>
    <rPh sb="9" eb="11">
      <t>ネンド</t>
    </rPh>
    <rPh sb="10" eb="11">
      <t>ド</t>
    </rPh>
    <phoneticPr fontId="13"/>
  </si>
  <si>
    <t>2021年
令和3年度</t>
    <rPh sb="4" eb="5">
      <t>ネン</t>
    </rPh>
    <rPh sb="6" eb="8">
      <t>レイワ</t>
    </rPh>
    <rPh sb="9" eb="11">
      <t>ネンド</t>
    </rPh>
    <rPh sb="10" eb="11">
      <t>ド</t>
    </rPh>
    <phoneticPr fontId="13"/>
  </si>
  <si>
    <t>平成23～令和元年増減数</t>
    <rPh sb="0" eb="2">
      <t>ヘイセイ</t>
    </rPh>
    <rPh sb="5" eb="7">
      <t>レイワ</t>
    </rPh>
    <rPh sb="7" eb="9">
      <t>ガンネン</t>
    </rPh>
    <rPh sb="9" eb="11">
      <t>ゾウゲン</t>
    </rPh>
    <rPh sb="11" eb="12">
      <t>スウ</t>
    </rPh>
    <phoneticPr fontId="1"/>
  </si>
  <si>
    <t>転入者数</t>
    <rPh sb="0" eb="3">
      <t>テンニュウシャ</t>
    </rPh>
    <rPh sb="3" eb="4">
      <t>スウ</t>
    </rPh>
    <phoneticPr fontId="14"/>
  </si>
  <si>
    <t>転出者数</t>
    <rPh sb="0" eb="2">
      <t>テンシュツ</t>
    </rPh>
    <rPh sb="2" eb="3">
      <t>シャ</t>
    </rPh>
    <rPh sb="3" eb="4">
      <t>スウ</t>
    </rPh>
    <phoneticPr fontId="1"/>
  </si>
  <si>
    <t>社会増減</t>
    <rPh sb="0" eb="2">
      <t>シャカイ</t>
    </rPh>
    <rPh sb="2" eb="4">
      <t>ゾウゲン</t>
    </rPh>
    <phoneticPr fontId="1"/>
  </si>
  <si>
    <t>出典：住民基本台帳人口移動報告</t>
    <rPh sb="0" eb="2">
      <t>シュッテン</t>
    </rPh>
    <rPh sb="3" eb="5">
      <t>ジュウミン</t>
    </rPh>
    <rPh sb="5" eb="7">
      <t>キホン</t>
    </rPh>
    <rPh sb="7" eb="9">
      <t>ダイチョウ</t>
    </rPh>
    <rPh sb="9" eb="11">
      <t>ジンコウ</t>
    </rPh>
    <rPh sb="11" eb="13">
      <t>イドウ</t>
    </rPh>
    <rPh sb="13" eb="15">
      <t>ホウコク</t>
    </rPh>
    <phoneticPr fontId="1"/>
  </si>
  <si>
    <t>住民基本台帳人口移動報告</t>
    <rPh sb="0" eb="6">
      <t>ジュウミンキホンダイチョウ</t>
    </rPh>
    <rPh sb="6" eb="10">
      <t>ジンコウイドウ</t>
    </rPh>
    <rPh sb="10" eb="12">
      <t>ホウコク</t>
    </rPh>
    <phoneticPr fontId="1"/>
  </si>
  <si>
    <t>https://www.e-stat.go.jp/stat-search/files?page=1&amp;layout=datalist&amp;toukei=00200523&amp;tstat=000000070001&amp;cycle=7&amp;tclass1=000001011680&amp;tclass2val=0</t>
    <phoneticPr fontId="1"/>
  </si>
  <si>
    <t>（２）年齢別社会増減の状況　年齢階級別純移動数の時系列分析</t>
    <rPh sb="3" eb="5">
      <t>ネンレイ</t>
    </rPh>
    <rPh sb="5" eb="6">
      <t>ベツ</t>
    </rPh>
    <rPh sb="6" eb="8">
      <t>シャカイ</t>
    </rPh>
    <rPh sb="8" eb="10">
      <t>ゾウゲン</t>
    </rPh>
    <rPh sb="11" eb="13">
      <t>ジョウキョウ</t>
    </rPh>
    <phoneticPr fontId="1"/>
  </si>
  <si>
    <t>2015年→2020年（人）</t>
    <phoneticPr fontId="1"/>
  </si>
  <si>
    <t>0～4歳→5～9歳</t>
  </si>
  <si>
    <t>5～9歳→10～14歳</t>
  </si>
  <si>
    <t>10～14歳→15～19歳</t>
  </si>
  <si>
    <t>15～19歳→20～24歳</t>
  </si>
  <si>
    <t>20～24歳→25～29歳</t>
  </si>
  <si>
    <t>25～29歳→30～34歳</t>
  </si>
  <si>
    <t>30～34歳→35～39歳</t>
  </si>
  <si>
    <t>35～39歳→40～44歳</t>
  </si>
  <si>
    <t>40～44歳→45～49歳</t>
  </si>
  <si>
    <t>45～49歳→50～54歳</t>
  </si>
  <si>
    <t>50～54歳→55～59歳</t>
  </si>
  <si>
    <t>55～59歳→60～64歳</t>
  </si>
  <si>
    <t>60～64歳→65～69歳</t>
  </si>
  <si>
    <t>65～69歳→70～74歳</t>
  </si>
  <si>
    <t>70～74歳→75～79歳</t>
  </si>
  <si>
    <t>75～79歳→80～84歳</t>
  </si>
  <si>
    <t>80～84歳→85～89歳</t>
  </si>
  <si>
    <t>85～89歳→90歳～</t>
  </si>
  <si>
    <t>男女区分</t>
  </si>
  <si>
    <t>年齢区分</t>
  </si>
  <si>
    <t>1980年→1985年（人）</t>
  </si>
  <si>
    <t>1985年→1990年（人）</t>
  </si>
  <si>
    <t>1990年→1995年（人）</t>
  </si>
  <si>
    <t>1995年→2000年（人）</t>
  </si>
  <si>
    <t>2000年→2005年（人）</t>
  </si>
  <si>
    <t>2005年→2010年（人）</t>
  </si>
  <si>
    <t>2010年→2015年（人）</t>
    <phoneticPr fontId="1"/>
  </si>
  <si>
    <t>2015年→2020年（人）
転入　　　　　　転出　　　　　　計</t>
    <rPh sb="15" eb="17">
      <t>テンニュウ</t>
    </rPh>
    <rPh sb="23" eb="25">
      <t>テンシュツ</t>
    </rPh>
    <rPh sb="31" eb="32">
      <t>ケイ</t>
    </rPh>
    <phoneticPr fontId="1"/>
  </si>
  <si>
    <t>女</t>
  </si>
  <si>
    <t>50～54歳→55～59歳</t>
    <phoneticPr fontId="1"/>
  </si>
  <si>
    <t>男</t>
  </si>
  <si>
    <t>RESAS 地域経済分析システム 人口の社会増減</t>
    <rPh sb="6" eb="12">
      <t>チイキケイザイブンセキ</t>
    </rPh>
    <rPh sb="17" eb="19">
      <t>ジンコウ</t>
    </rPh>
    <rPh sb="20" eb="24">
      <t>シャカイゾウゲン</t>
    </rPh>
    <phoneticPr fontId="1"/>
  </si>
  <si>
    <t>https://resas.go.jp/population-society/#/movement/47/47350/2/1/3/2020/5.333900736553437/41.42090017812787/142.29371418128918</t>
    <phoneticPr fontId="1"/>
  </si>
  <si>
    <t>令和２年国勢調査　第１表「男女，年齢（5歳階級），5年前の常住地・現住地別人口－全国，都道府県，市区町村」</t>
    <rPh sb="0" eb="2">
      <t>レイワ</t>
    </rPh>
    <rPh sb="3" eb="4">
      <t>ネン</t>
    </rPh>
    <rPh sb="4" eb="6">
      <t>コクセイ</t>
    </rPh>
    <rPh sb="6" eb="8">
      <t>チョウサ</t>
    </rPh>
    <rPh sb="9" eb="10">
      <t>ダイ</t>
    </rPh>
    <rPh sb="11" eb="12">
      <t>ヒョウ</t>
    </rPh>
    <phoneticPr fontId="1"/>
  </si>
  <si>
    <t>https://www.e-stat.go.jp/stat-search/files?page=1&amp;layout=datalist&amp;toukei=00200521&amp;tstat=000001136464&amp;cycle=0&amp;year=20200&amp;month=24101210&amp;tclass1=000001136470</t>
    <phoneticPr fontId="1"/>
  </si>
  <si>
    <r>
      <t>自然増減と社会増減の影響度(2045年)</t>
    </r>
    <r>
      <rPr>
        <sz val="11"/>
        <color rgb="FF000000"/>
        <rFont val="ＭＳ Ｐゴシック"/>
        <family val="3"/>
        <charset val="128"/>
      </rPr>
      <t>沖縄県南風原町</t>
    </r>
    <rPh sb="18" eb="19">
      <t>ネン</t>
    </rPh>
    <rPh sb="20" eb="23">
      <t>オキナワケン</t>
    </rPh>
    <rPh sb="23" eb="27">
      <t>ハエバルチョウ</t>
    </rPh>
    <phoneticPr fontId="1"/>
  </si>
  <si>
    <t>自然増減の影響度</t>
    <phoneticPr fontId="1"/>
  </si>
  <si>
    <t>総計</t>
  </si>
  <si>
    <t>社会増減の影響度</t>
    <phoneticPr fontId="1"/>
  </si>
  <si>
    <t>南城市、今帰仁村、八重瀬町、宜野座村</t>
  </si>
  <si>
    <t>沖縄市、中城村、宜野湾市</t>
  </si>
  <si>
    <t>北谷町、恩納村</t>
  </si>
  <si>
    <r>
      <t>渡嘉敷村、</t>
    </r>
    <r>
      <rPr>
        <sz val="9"/>
        <color rgb="FFFF0000"/>
        <rFont val="メイリオ"/>
        <family val="3"/>
        <charset val="128"/>
      </rPr>
      <t>南風原町</t>
    </r>
    <r>
      <rPr>
        <sz val="9"/>
        <color rgb="FF000000"/>
        <rFont val="メイリオ"/>
        <family val="3"/>
        <charset val="128"/>
      </rPr>
      <t>、金武町、東村、与那原町、石垣市、竹富町、豊見城市</t>
    </r>
  </si>
  <si>
    <t>読谷村、うるま市、北中城村、浦添市、名護市</t>
  </si>
  <si>
    <t>那覇市、大宜味村</t>
  </si>
  <si>
    <t>与那国町、粟国村、本部町、宮古島市、糸満市</t>
  </si>
  <si>
    <t>嘉手納町</t>
  </si>
  <si>
    <t>西原町</t>
  </si>
  <si>
    <t>北大東村、南大東村、伊是名村</t>
  </si>
  <si>
    <t>渡名喜村、国頭村</t>
  </si>
  <si>
    <t>伊平屋村、久米島町、伊江村、多良間村、座間味村</t>
  </si>
  <si>
    <t>【出典】</t>
  </si>
  <si>
    <t>国立社会保障・人口問題研究所「日本の地域別将来推計人口」に基づきまち・ひと・しごと創生本部作成</t>
    <phoneticPr fontId="1"/>
  </si>
  <si>
    <t>【注記】</t>
  </si>
  <si>
    <t>自然増減の影響度：シミュレーション１の総人口／パターン１の総人口の数値に応じて、以下の5段階に整理。「１」＝100%未満、「２」＝100～105%、「３」＝105～110%、「４」＝110～115%、115%以上</t>
    <phoneticPr fontId="1"/>
  </si>
  <si>
    <t>社会増減の影響度：シミュレーション２の総人口／シミュレーション１の総人口の数値に応じて、以下の5段階に整理。「１」＝100%未満、「２」＝100～110%、「３」＝110～120%、「４」＝120～130%、130%以上。</t>
    <phoneticPr fontId="1"/>
  </si>
  <si>
    <t>（RESAS＞人口マップ＞将来人口推計＞市町村単位で表示するよりコピーペースト）</t>
    <rPh sb="7" eb="9">
      <t>ジンコウ</t>
    </rPh>
    <rPh sb="13" eb="15">
      <t>ショウライ</t>
    </rPh>
    <rPh sb="15" eb="17">
      <t>ジンコウ</t>
    </rPh>
    <rPh sb="17" eb="19">
      <t>スイケイ</t>
    </rPh>
    <rPh sb="20" eb="23">
      <t>シチョウソン</t>
    </rPh>
    <rPh sb="23" eb="25">
      <t>タンイ</t>
    </rPh>
    <rPh sb="26" eb="28">
      <t>ヒョウジ</t>
    </rPh>
    <phoneticPr fontId="1"/>
  </si>
  <si>
    <t>RESAS 地域経済分析システム 人口マップ 将来人口推計</t>
    <rPh sb="6" eb="12">
      <t>チイキケイザイブンセキ</t>
    </rPh>
    <rPh sb="17" eb="19">
      <t>ジンコウ</t>
    </rPh>
    <rPh sb="23" eb="29">
      <t>ショウライジンコウスイケイ</t>
    </rPh>
    <phoneticPr fontId="1"/>
  </si>
  <si>
    <t>https://resas.go.jp/population-future/#/graph/47/47350/2012/2/9.031586343057834/26.503755165/128.02228335</t>
    <phoneticPr fontId="1"/>
  </si>
  <si>
    <t>近隣市町村（南部地域） 社会増減</t>
    <rPh sb="0" eb="5">
      <t>キンリンシチョウソン</t>
    </rPh>
    <rPh sb="6" eb="10">
      <t>ナンブチイキ</t>
    </rPh>
    <rPh sb="12" eb="16">
      <t>シャカイゾウゲン</t>
    </rPh>
    <phoneticPr fontId="1"/>
  </si>
  <si>
    <t>３　産業</t>
    <rPh sb="2" eb="4">
      <t>サンギョウ</t>
    </rPh>
    <phoneticPr fontId="1"/>
  </si>
  <si>
    <t>（１）就業者数</t>
    <rPh sb="3" eb="6">
      <t>シュウギョウシャ</t>
    </rPh>
    <rPh sb="6" eb="7">
      <t>スウ</t>
    </rPh>
    <phoneticPr fontId="1"/>
  </si>
  <si>
    <t>(人)</t>
    <rPh sb="1" eb="2">
      <t>ニン</t>
    </rPh>
    <phoneticPr fontId="1"/>
  </si>
  <si>
    <t>第1次産業</t>
    <rPh sb="0" eb="1">
      <t>ダイ</t>
    </rPh>
    <rPh sb="2" eb="3">
      <t>ジ</t>
    </rPh>
    <rPh sb="3" eb="5">
      <t>サンギョウ</t>
    </rPh>
    <phoneticPr fontId="1"/>
  </si>
  <si>
    <t>第2次産業</t>
    <rPh sb="0" eb="1">
      <t>ダイ</t>
    </rPh>
    <rPh sb="2" eb="3">
      <t>ジ</t>
    </rPh>
    <rPh sb="3" eb="5">
      <t>サンギョウ</t>
    </rPh>
    <phoneticPr fontId="1"/>
  </si>
  <si>
    <t>第3次産業</t>
    <rPh sb="0" eb="1">
      <t>ダイ</t>
    </rPh>
    <rPh sb="2" eb="3">
      <t>ジ</t>
    </rPh>
    <rPh sb="3" eb="5">
      <t>サンギョウ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</si>
  <si>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</si>
  <si>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合計</t>
    <rPh sb="0" eb="2">
      <t>ゴウケイ</t>
    </rPh>
    <phoneticPr fontId="1"/>
  </si>
  <si>
    <t>農業、林業</t>
    <rPh sb="0" eb="2">
      <t>ノウギョウ</t>
    </rPh>
    <rPh sb="3" eb="5">
      <t>リンギョウ</t>
    </rPh>
    <phoneticPr fontId="1"/>
  </si>
  <si>
    <t>漁業</t>
    <rPh sb="0" eb="2">
      <t>ギョギョウ</t>
    </rPh>
    <phoneticPr fontId="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</si>
  <si>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</si>
  <si>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</si>
  <si>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</si>
  <si>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</si>
  <si>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</si>
  <si>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-</t>
    <phoneticPr fontId="1"/>
  </si>
  <si>
    <t>-</t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</si>
  <si>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</si>
  <si>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3">
      <t>オロシウリギョウ</t>
    </rPh>
    <rPh sb="4" eb="7">
      <t>コウリギョウ</t>
    </rPh>
    <phoneticPr fontId="1"/>
  </si>
  <si>
    <t>金融業、保険業</t>
    <rPh sb="0" eb="3">
      <t>キンユウギョウ</t>
    </rPh>
    <rPh sb="4" eb="6">
      <t>ホケン</t>
    </rPh>
    <rPh sb="6" eb="7">
      <t>ギョウ</t>
    </rPh>
    <phoneticPr fontId="1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</si>
  <si>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</si>
  <si>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</si>
  <si>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</si>
  <si>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</si>
  <si>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</si>
  <si>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</si>
  <si>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複合サービス業</t>
    <rPh sb="0" eb="2">
      <t>フクゴウ</t>
    </rPh>
    <rPh sb="6" eb="7">
      <t>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</si>
  <si>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</si>
  <si>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公務</t>
    <rPh sb="0" eb="2">
      <t>コウム</t>
    </rPh>
    <phoneticPr fontId="1"/>
  </si>
  <si>
    <t>※各年とも国勢調査による</t>
    <rPh sb="1" eb="3">
      <t>カクネン</t>
    </rPh>
    <rPh sb="5" eb="7">
      <t>コクセイ</t>
    </rPh>
    <rPh sb="7" eb="9">
      <t>チョウサ</t>
    </rPh>
    <phoneticPr fontId="1"/>
  </si>
  <si>
    <t>※平成22年にサービス業が細分化された</t>
    <rPh sb="1" eb="3">
      <t>ヘイセイ</t>
    </rPh>
    <rPh sb="5" eb="6">
      <t>ネン</t>
    </rPh>
    <rPh sb="11" eb="12">
      <t>ギョウ</t>
    </rPh>
    <rPh sb="13" eb="16">
      <t>サイブンカ</t>
    </rPh>
    <phoneticPr fontId="1"/>
  </si>
  <si>
    <t>国勢調査　第2基本集計　</t>
    <rPh sb="0" eb="4">
      <t>コクセイチョウサ</t>
    </rPh>
    <rPh sb="5" eb="6">
      <t>ダイ</t>
    </rPh>
    <rPh sb="7" eb="9">
      <t>キホン</t>
    </rPh>
    <rPh sb="9" eb="11">
      <t>シュウケイ</t>
    </rPh>
    <phoneticPr fontId="1"/>
  </si>
  <si>
    <t>https://www.e-stat.go.jp/stat-search/files?page=1&amp;layout=normal&amp;toukei=00200521&amp;survey=%E5%9B%BD%E5%8B%A2%E8%AA%BF%E6%9F%BB&amp;result_page=1</t>
    <phoneticPr fontId="1"/>
  </si>
  <si>
    <t>（３）純生産額</t>
    <rPh sb="3" eb="4">
      <t>ジュン</t>
    </rPh>
    <rPh sb="4" eb="6">
      <t>セイサン</t>
    </rPh>
    <rPh sb="6" eb="7">
      <t>ガク</t>
    </rPh>
    <phoneticPr fontId="1"/>
  </si>
  <si>
    <t>産業別市町村内総生産額</t>
    <rPh sb="0" eb="2">
      <t>サンギョウ</t>
    </rPh>
    <rPh sb="2" eb="3">
      <t>ベツ</t>
    </rPh>
    <rPh sb="3" eb="6">
      <t>シチョウソン</t>
    </rPh>
    <rPh sb="6" eb="7">
      <t>ナイ</t>
    </rPh>
    <rPh sb="7" eb="8">
      <t>ソウ</t>
    </rPh>
    <rPh sb="8" eb="11">
      <t>セイサンガク</t>
    </rPh>
    <phoneticPr fontId="13"/>
  </si>
  <si>
    <t>（単位：億円）</t>
    <rPh sb="4" eb="5">
      <t>オク</t>
    </rPh>
    <phoneticPr fontId="13"/>
  </si>
  <si>
    <t>（単位：百万円）</t>
    <phoneticPr fontId="13"/>
  </si>
  <si>
    <t>2010年度
平成22年度</t>
    <rPh sb="4" eb="5">
      <t>ネン</t>
    </rPh>
    <rPh sb="5" eb="6">
      <t>ド</t>
    </rPh>
    <rPh sb="7" eb="9">
      <t>ヘイセイ</t>
    </rPh>
    <rPh sb="11" eb="12">
      <t>ネン</t>
    </rPh>
    <rPh sb="12" eb="13">
      <t>ド</t>
    </rPh>
    <phoneticPr fontId="13"/>
  </si>
  <si>
    <t>2011年度
平成23年度</t>
    <rPh sb="4" eb="5">
      <t>ネン</t>
    </rPh>
    <rPh sb="7" eb="9">
      <t>ヘイセイ</t>
    </rPh>
    <rPh sb="11" eb="12">
      <t>ネン</t>
    </rPh>
    <rPh sb="12" eb="13">
      <t>ド</t>
    </rPh>
    <phoneticPr fontId="13"/>
  </si>
  <si>
    <t>2012年度
平成24年度</t>
    <rPh sb="4" eb="5">
      <t>ネン</t>
    </rPh>
    <rPh sb="7" eb="9">
      <t>ヘイセイ</t>
    </rPh>
    <rPh sb="11" eb="12">
      <t>ネン</t>
    </rPh>
    <rPh sb="12" eb="13">
      <t>ド</t>
    </rPh>
    <phoneticPr fontId="13"/>
  </si>
  <si>
    <t>2013年度
平成25年度</t>
    <rPh sb="4" eb="5">
      <t>ネン</t>
    </rPh>
    <rPh sb="7" eb="9">
      <t>ヘイセイ</t>
    </rPh>
    <rPh sb="11" eb="12">
      <t>ネン</t>
    </rPh>
    <rPh sb="12" eb="13">
      <t>ド</t>
    </rPh>
    <phoneticPr fontId="13"/>
  </si>
  <si>
    <t>2014年度
平成26年度</t>
    <rPh sb="4" eb="5">
      <t>ネン</t>
    </rPh>
    <rPh sb="7" eb="9">
      <t>ヘイセイ</t>
    </rPh>
    <rPh sb="11" eb="12">
      <t>ネン</t>
    </rPh>
    <rPh sb="12" eb="13">
      <t>ド</t>
    </rPh>
    <phoneticPr fontId="13"/>
  </si>
  <si>
    <t>2015年度
平成27年度</t>
    <rPh sb="4" eb="5">
      <t>ネン</t>
    </rPh>
    <rPh sb="7" eb="9">
      <t>ヘイセイ</t>
    </rPh>
    <rPh sb="11" eb="12">
      <t>ネン</t>
    </rPh>
    <rPh sb="12" eb="13">
      <t>ド</t>
    </rPh>
    <phoneticPr fontId="13"/>
  </si>
  <si>
    <t>2016年度
平成28年度</t>
    <rPh sb="4" eb="5">
      <t>ネン</t>
    </rPh>
    <rPh sb="7" eb="9">
      <t>ヘイセイ</t>
    </rPh>
    <rPh sb="11" eb="12">
      <t>ネン</t>
    </rPh>
    <rPh sb="12" eb="13">
      <t>ド</t>
    </rPh>
    <phoneticPr fontId="13"/>
  </si>
  <si>
    <t>2017年度
平成29年度</t>
    <rPh sb="4" eb="5">
      <t>ネン</t>
    </rPh>
    <rPh sb="7" eb="9">
      <t>ヘイセイ</t>
    </rPh>
    <rPh sb="11" eb="12">
      <t>ネン</t>
    </rPh>
    <rPh sb="12" eb="13">
      <t>ド</t>
    </rPh>
    <phoneticPr fontId="13"/>
  </si>
  <si>
    <t>2018年度
平成30年度</t>
    <rPh sb="4" eb="5">
      <t>ネン</t>
    </rPh>
    <rPh sb="7" eb="9">
      <t>ヘイセイ</t>
    </rPh>
    <rPh sb="11" eb="12">
      <t>ネン</t>
    </rPh>
    <rPh sb="12" eb="13">
      <t>ド</t>
    </rPh>
    <phoneticPr fontId="13"/>
  </si>
  <si>
    <t>2010年度
平成22年度</t>
    <rPh sb="4" eb="5">
      <t>ネン</t>
    </rPh>
    <rPh sb="7" eb="9">
      <t>ヘイセイ</t>
    </rPh>
    <rPh sb="11" eb="12">
      <t>ネン</t>
    </rPh>
    <rPh sb="12" eb="13">
      <t>ド</t>
    </rPh>
    <phoneticPr fontId="13"/>
  </si>
  <si>
    <t>第１次産業</t>
    <rPh sb="0" eb="1">
      <t>ダイ</t>
    </rPh>
    <rPh sb="2" eb="3">
      <t>ジ</t>
    </rPh>
    <rPh sb="3" eb="5">
      <t>サンギョウ</t>
    </rPh>
    <phoneticPr fontId="14"/>
  </si>
  <si>
    <t>第２次産業</t>
    <rPh sb="0" eb="1">
      <t>ダイ</t>
    </rPh>
    <rPh sb="2" eb="3">
      <t>ジ</t>
    </rPh>
    <rPh sb="3" eb="5">
      <t>サンギョウ</t>
    </rPh>
    <phoneticPr fontId="14"/>
  </si>
  <si>
    <t>第３次産業</t>
    <rPh sb="0" eb="1">
      <t>ダイ</t>
    </rPh>
    <rPh sb="2" eb="3">
      <t>ジ</t>
    </rPh>
    <rPh sb="3" eb="5">
      <t>サンギョウ</t>
    </rPh>
    <phoneticPr fontId="14"/>
  </si>
  <si>
    <t>総額</t>
    <rPh sb="0" eb="2">
      <t>ソウガク</t>
    </rPh>
    <phoneticPr fontId="13"/>
  </si>
  <si>
    <t>※総額とは、輸入品に課される税・関税等を除した額である</t>
    <rPh sb="1" eb="3">
      <t>ソウガク</t>
    </rPh>
    <rPh sb="6" eb="8">
      <t>ユニュウ</t>
    </rPh>
    <rPh sb="8" eb="9">
      <t>ヒン</t>
    </rPh>
    <rPh sb="10" eb="11">
      <t>カ</t>
    </rPh>
    <rPh sb="14" eb="15">
      <t>ゼイ</t>
    </rPh>
    <rPh sb="16" eb="18">
      <t>カンゼイ</t>
    </rPh>
    <rPh sb="18" eb="19">
      <t>トウ</t>
    </rPh>
    <rPh sb="20" eb="21">
      <t>ジョ</t>
    </rPh>
    <rPh sb="23" eb="24">
      <t>ガク</t>
    </rPh>
    <phoneticPr fontId="13"/>
  </si>
  <si>
    <t>差異→</t>
    <rPh sb="0" eb="2">
      <t>サイ</t>
    </rPh>
    <phoneticPr fontId="1"/>
  </si>
  <si>
    <t>税・関税等</t>
    <rPh sb="0" eb="1">
      <t>ゼイ</t>
    </rPh>
    <rPh sb="2" eb="4">
      <t>カンゼイ</t>
    </rPh>
    <rPh sb="4" eb="5">
      <t>トウ</t>
    </rPh>
    <phoneticPr fontId="1"/>
  </si>
  <si>
    <t>※第１次産業は農業、林業、水産業</t>
    <rPh sb="1" eb="2">
      <t>ダイ</t>
    </rPh>
    <rPh sb="3" eb="4">
      <t>ジ</t>
    </rPh>
    <rPh sb="4" eb="6">
      <t>サンギョウ</t>
    </rPh>
    <rPh sb="7" eb="9">
      <t>ノウギョウ</t>
    </rPh>
    <rPh sb="10" eb="12">
      <t>リンギョウ</t>
    </rPh>
    <rPh sb="13" eb="16">
      <t>スイサンギョウ</t>
    </rPh>
    <phoneticPr fontId="13"/>
  </si>
  <si>
    <t>※第２次産業は鉱業、製造業、建設業</t>
    <rPh sb="1" eb="2">
      <t>ダイ</t>
    </rPh>
    <rPh sb="3" eb="4">
      <t>ジ</t>
    </rPh>
    <rPh sb="4" eb="6">
      <t>サンギョウ</t>
    </rPh>
    <rPh sb="7" eb="9">
      <t>コウギョウ</t>
    </rPh>
    <rPh sb="10" eb="13">
      <t>セイゾウギョウ</t>
    </rPh>
    <rPh sb="14" eb="17">
      <t>ケンセツギョウ</t>
    </rPh>
    <phoneticPr fontId="13"/>
  </si>
  <si>
    <t>※第３次産業は電気・ガス・水道業、卸売・小売業、金融・保険業、不動産業、運輸・通信業、</t>
    <rPh sb="1" eb="2">
      <t>ダイ</t>
    </rPh>
    <rPh sb="3" eb="4">
      <t>ジ</t>
    </rPh>
    <rPh sb="4" eb="6">
      <t>サンギョウ</t>
    </rPh>
    <rPh sb="7" eb="9">
      <t>デンキ</t>
    </rPh>
    <rPh sb="13" eb="15">
      <t>スイドウ</t>
    </rPh>
    <rPh sb="15" eb="16">
      <t>ギョウ</t>
    </rPh>
    <rPh sb="17" eb="19">
      <t>オロシウリ</t>
    </rPh>
    <rPh sb="20" eb="23">
      <t>コウリギョウ</t>
    </rPh>
    <rPh sb="24" eb="26">
      <t>キンユウ</t>
    </rPh>
    <rPh sb="27" eb="30">
      <t>ホケンギョウ</t>
    </rPh>
    <rPh sb="31" eb="34">
      <t>フドウサン</t>
    </rPh>
    <rPh sb="34" eb="35">
      <t>ギョウ</t>
    </rPh>
    <rPh sb="36" eb="38">
      <t>ウンユ</t>
    </rPh>
    <rPh sb="39" eb="42">
      <t>ツウシンギョウ</t>
    </rPh>
    <phoneticPr fontId="13"/>
  </si>
  <si>
    <t>　サービス業政府サービス生産者、対家計民間非営利サービス生産者</t>
    <phoneticPr fontId="1"/>
  </si>
  <si>
    <t>沖縄統計年鑑</t>
    <rPh sb="0" eb="6">
      <t>オキナワトウケイネンカン</t>
    </rPh>
    <phoneticPr fontId="1"/>
  </si>
  <si>
    <t>https://www.pref.okinawa.jp/toukeika/yearbook/yearbook_index.html</t>
    <phoneticPr fontId="1"/>
  </si>
  <si>
    <t>４　就業者の状況</t>
    <rPh sb="2" eb="5">
      <t>シュウギョウシャ</t>
    </rPh>
    <rPh sb="6" eb="8">
      <t>ジョウキョウ</t>
    </rPh>
    <phoneticPr fontId="1"/>
  </si>
  <si>
    <t>85歳以上</t>
  </si>
  <si>
    <t>農業、林業</t>
    <phoneticPr fontId="1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</si>
  <si>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2">
      <t>サイシュギョウ</t>
    </rPh>
    <phoneticPr fontId="1"/>
  </si>
  <si>
    <t>建設業</t>
    <phoneticPr fontId="1"/>
  </si>
  <si>
    <t>製造業</t>
    <phoneticPr fontId="1"/>
  </si>
  <si>
    <t>電気・ガス・熱供給・水道業</t>
    <phoneticPr fontId="1"/>
  </si>
  <si>
    <t>情報通信業</t>
    <phoneticPr fontId="1"/>
  </si>
  <si>
    <t>運輸業、郵便業</t>
  </si>
  <si>
    <t>卸売業、小売業</t>
  </si>
  <si>
    <t>金融業、保険業</t>
  </si>
  <si>
    <t>不動産業、物品賃貸業</t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</si>
  <si>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</si>
  <si>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</si>
  <si>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</si>
  <si>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</si>
  <si>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</si>
  <si>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複合サービス事業</t>
    <phoneticPr fontId="1"/>
  </si>
  <si>
    <t>サービス業（他に分類されないもの）</t>
    <phoneticPr fontId="1"/>
  </si>
  <si>
    <t>公務（他に分類されるものを除く）</t>
    <phoneticPr fontId="1"/>
  </si>
  <si>
    <t>分類不能の産業</t>
    <phoneticPr fontId="1"/>
  </si>
  <si>
    <t>総数</t>
    <phoneticPr fontId="1"/>
  </si>
  <si>
    <t>15～29歳</t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</si>
  <si>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</si>
  <si>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</si>
  <si>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</si>
  <si>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</si>
  <si>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</si>
  <si>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80代以上</t>
    <rPh sb="2" eb="3">
      <t>ダイ</t>
    </rPh>
    <rPh sb="3" eb="5">
      <t>イジョウ</t>
    </rPh>
    <phoneticPr fontId="1"/>
  </si>
  <si>
    <t>15～29歳</t>
  </si>
  <si>
    <t>農業、林業(N=498)</t>
    <phoneticPr fontId="1"/>
  </si>
  <si>
    <t>漁業（N＝14）</t>
    <rPh sb="0" eb="2">
      <t>ギョギョウ</t>
    </rPh>
    <phoneticPr fontId="1"/>
  </si>
  <si>
    <t>鉱業、採石業、砂利採取業（N＝5）</t>
    <rPh sb="0" eb="2">
      <t>コウギョウ</t>
    </rPh>
    <rPh sb="3" eb="5">
      <t>サイセキ</t>
    </rPh>
    <rPh sb="5" eb="6">
      <t>ギョウ</t>
    </rPh>
    <rPh sb="7" eb="11">
      <t>ジャリサイシュ</t>
    </rPh>
    <rPh sb="11" eb="12">
      <t>ギョウ</t>
    </rPh>
    <phoneticPr fontId="1"/>
  </si>
  <si>
    <t>建設業(N=1673)</t>
    <phoneticPr fontId="1"/>
  </si>
  <si>
    <t>製造業(N=890)</t>
    <phoneticPr fontId="1"/>
  </si>
  <si>
    <t>製造業(N=977)</t>
    <phoneticPr fontId="1"/>
  </si>
  <si>
    <t>電気・ガス・熱供給・水道業(N=100)</t>
    <phoneticPr fontId="1"/>
  </si>
  <si>
    <t>電気・ガス・熱供給・水道業(N=125)</t>
    <phoneticPr fontId="1"/>
  </si>
  <si>
    <t>情報通信業(N=429)</t>
    <phoneticPr fontId="1"/>
  </si>
  <si>
    <t>情報通信業(N=399)</t>
    <phoneticPr fontId="1"/>
  </si>
  <si>
    <t>運輸業、郵便業(N=784)</t>
    <phoneticPr fontId="1"/>
  </si>
  <si>
    <t>卸売業、小売業(N=2614)</t>
    <phoneticPr fontId="1"/>
  </si>
  <si>
    <t>卸売業、小売業(N=2367)</t>
    <phoneticPr fontId="1"/>
  </si>
  <si>
    <t>金融業、保険業(N=401)</t>
    <phoneticPr fontId="1"/>
  </si>
  <si>
    <t>金融業、保険業(N=322)</t>
    <phoneticPr fontId="1"/>
  </si>
  <si>
    <t>不動産業、物品賃貸業(N=399)</t>
    <phoneticPr fontId="1"/>
  </si>
  <si>
    <t>学術研究、専門・技術サービス業(N=618)</t>
    <phoneticPr fontId="1"/>
  </si>
  <si>
    <t>宿泊業、飲食サービス業(N=893)</t>
    <phoneticPr fontId="1"/>
  </si>
  <si>
    <t>宿泊業、飲食サービス業(N=808)</t>
    <phoneticPr fontId="1"/>
  </si>
  <si>
    <t>生活関連サービス業、娯楽業(N=626)</t>
    <phoneticPr fontId="1"/>
  </si>
  <si>
    <t>教育、学習支援業(N=1169)</t>
    <phoneticPr fontId="1"/>
  </si>
  <si>
    <t>教育、学習支援業(N=1061)</t>
    <phoneticPr fontId="1"/>
  </si>
  <si>
    <t>医療、福祉(N=3408)</t>
    <phoneticPr fontId="1"/>
  </si>
  <si>
    <t>医療、福祉(N=2868)</t>
    <phoneticPr fontId="1"/>
  </si>
  <si>
    <t>複合サービス事業(N=191)</t>
    <phoneticPr fontId="1"/>
  </si>
  <si>
    <t>複合サービス事業(N=207)</t>
    <phoneticPr fontId="1"/>
  </si>
  <si>
    <t>サービス業（他に分類されないもの）(N=1252)</t>
    <phoneticPr fontId="1"/>
  </si>
  <si>
    <t>公務（他に分類されるものを除く）(N=954)</t>
    <phoneticPr fontId="1"/>
  </si>
  <si>
    <t>公務（他に分類されるものを除く）(N=919)</t>
    <phoneticPr fontId="1"/>
  </si>
  <si>
    <t>分類不能の産業(N=343)</t>
    <phoneticPr fontId="1"/>
  </si>
  <si>
    <t>総数(N=17261)</t>
    <phoneticPr fontId="1"/>
  </si>
  <si>
    <t>令和２年国勢調査 就業状態等基本集計</t>
    <rPh sb="0" eb="2">
      <t>レイワ</t>
    </rPh>
    <rPh sb="3" eb="4">
      <t>ネン</t>
    </rPh>
    <rPh sb="4" eb="8">
      <t>コクセイチョウサ</t>
    </rPh>
    <phoneticPr fontId="1"/>
  </si>
  <si>
    <t>https://www.e-stat.go.jp/stat-search/files?page=1&amp;layout=datalist&amp;toukei=00200521&amp;tstat=000001136464&amp;cycle=0&amp;year=20200&amp;month=24101210&amp;tclass1=000001136469</t>
    <phoneticPr fontId="1"/>
  </si>
  <si>
    <t>常住地と従業地の関係</t>
    <rPh sb="0" eb="3">
      <t>ジョウジュウチ</t>
    </rPh>
    <rPh sb="4" eb="6">
      <t>ジュウギョウ</t>
    </rPh>
    <rPh sb="6" eb="7">
      <t>チ</t>
    </rPh>
    <rPh sb="8" eb="10">
      <t>カンケイ</t>
    </rPh>
    <phoneticPr fontId="1"/>
  </si>
  <si>
    <t>常住地による15歳以上就業者数</t>
    <phoneticPr fontId="1"/>
  </si>
  <si>
    <t>自宅で従業</t>
  </si>
  <si>
    <t>自宅外の自市区町村で従業</t>
  </si>
  <si>
    <t>他市区町村で従業</t>
  </si>
  <si>
    <t>従業地「不詳」</t>
  </si>
  <si>
    <t>総数</t>
  </si>
  <si>
    <t>鉱業、採石業、砂利採取業</t>
    <rPh sb="0" eb="2">
      <t>コウギョウ</t>
    </rPh>
    <rPh sb="3" eb="6">
      <t>サイセキギョウ</t>
    </rPh>
    <rPh sb="7" eb="12">
      <t>ジャリサイシュギョウ</t>
    </rPh>
    <phoneticPr fontId="1"/>
  </si>
  <si>
    <t>自宅外の自町で従業</t>
    <phoneticPr fontId="1"/>
  </si>
  <si>
    <t>出典：令和２年国勢調査　第８表　男女，従業上の地位，産業（大分類），常住地又は従業地・通学地別就業者数（15歳以上）－全国，都道府県，市区町村</t>
    <rPh sb="0" eb="2">
      <t>シュッテン</t>
    </rPh>
    <rPh sb="3" eb="5">
      <t>レイワ</t>
    </rPh>
    <rPh sb="6" eb="7">
      <t>ネン</t>
    </rPh>
    <rPh sb="7" eb="9">
      <t>コクセイ</t>
    </rPh>
    <rPh sb="9" eb="11">
      <t>チョウサ</t>
    </rPh>
    <phoneticPr fontId="1"/>
  </si>
  <si>
    <t>県内他市町村で従業</t>
    <rPh sb="5" eb="6">
      <t>ソン</t>
    </rPh>
    <phoneticPr fontId="1"/>
  </si>
  <si>
    <t>他県で従業</t>
  </si>
  <si>
    <t>従業市区町村「不詳・外国」</t>
    <rPh sb="2" eb="6">
      <t>シクチョウソン</t>
    </rPh>
    <phoneticPr fontId="1"/>
  </si>
  <si>
    <t>他市区町村で従業（N=11667）</t>
    <phoneticPr fontId="1"/>
  </si>
  <si>
    <t>昼夜間人口比率の状況</t>
    <rPh sb="0" eb="2">
      <t>チュウヤ</t>
    </rPh>
    <rPh sb="2" eb="3">
      <t>カン</t>
    </rPh>
    <rPh sb="3" eb="5">
      <t>ジンコウ</t>
    </rPh>
    <rPh sb="5" eb="7">
      <t>ヒリツ</t>
    </rPh>
    <rPh sb="8" eb="10">
      <t>ジョウキョウ</t>
    </rPh>
    <phoneticPr fontId="1"/>
  </si>
  <si>
    <t>昼夜間人口比率と字市町村内就業率</t>
    <rPh sb="0" eb="2">
      <t>チュウヤ</t>
    </rPh>
    <rPh sb="2" eb="3">
      <t>カン</t>
    </rPh>
    <rPh sb="3" eb="5">
      <t>ジンコウ</t>
    </rPh>
    <rPh sb="5" eb="7">
      <t>ヒリツ</t>
    </rPh>
    <rPh sb="8" eb="9">
      <t>ジ</t>
    </rPh>
    <rPh sb="9" eb="12">
      <t>シチョウソン</t>
    </rPh>
    <rPh sb="12" eb="13">
      <t>ナイ</t>
    </rPh>
    <rPh sb="13" eb="15">
      <t>シュウギョウ</t>
    </rPh>
    <rPh sb="15" eb="16">
      <t>リツ</t>
    </rPh>
    <phoneticPr fontId="1"/>
  </si>
  <si>
    <t>自市町村内就業率</t>
    <rPh sb="0" eb="1">
      <t>ジ</t>
    </rPh>
    <rPh sb="1" eb="4">
      <t>シチョウソン</t>
    </rPh>
    <rPh sb="4" eb="5">
      <t>ナイ</t>
    </rPh>
    <rPh sb="5" eb="7">
      <t>シュウギョウ</t>
    </rPh>
    <rPh sb="7" eb="8">
      <t>リツ</t>
    </rPh>
    <phoneticPr fontId="1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</si>
  <si>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1"/>
  </si>
  <si>
    <t>宜野湾市</t>
    <rPh sb="0" eb="4">
      <t>ギノワンシ</t>
    </rPh>
    <phoneticPr fontId="1"/>
  </si>
  <si>
    <t>浦添市</t>
    <rPh sb="0" eb="3">
      <t>ウラソエシ</t>
    </rPh>
    <phoneticPr fontId="1"/>
  </si>
  <si>
    <t>北中城村</t>
    <rPh sb="0" eb="4">
      <t>キタナカグスクソン</t>
    </rPh>
    <phoneticPr fontId="1"/>
  </si>
  <si>
    <t>中城村</t>
    <rPh sb="0" eb="3">
      <t>ナカグスクソン</t>
    </rPh>
    <phoneticPr fontId="1"/>
  </si>
  <si>
    <t>沖縄市</t>
    <rPh sb="0" eb="3">
      <t>オキナワシ</t>
    </rPh>
    <phoneticPr fontId="1"/>
  </si>
  <si>
    <t>うるま市</t>
    <rPh sb="3" eb="4">
      <t>シ</t>
    </rPh>
    <phoneticPr fontId="1"/>
  </si>
  <si>
    <t>読谷村</t>
    <rPh sb="0" eb="3">
      <t>ヨミタンソン</t>
    </rPh>
    <phoneticPr fontId="1"/>
  </si>
  <si>
    <t>嘉手納町</t>
    <rPh sb="0" eb="4">
      <t>カデナチョウ</t>
    </rPh>
    <phoneticPr fontId="1"/>
  </si>
  <si>
    <t>北谷町</t>
    <rPh sb="0" eb="3">
      <t>チャタンチョウ</t>
    </rPh>
    <phoneticPr fontId="1"/>
  </si>
  <si>
    <t>名護市</t>
    <rPh sb="0" eb="3">
      <t>ナゴシ</t>
    </rPh>
    <phoneticPr fontId="1"/>
  </si>
  <si>
    <t>石垣市</t>
    <rPh sb="0" eb="3">
      <t>イシガキシ</t>
    </rPh>
    <phoneticPr fontId="1"/>
  </si>
  <si>
    <t>宮古島市</t>
    <rPh sb="0" eb="3">
      <t>ミヤコジマ</t>
    </rPh>
    <rPh sb="3" eb="4">
      <t>シ</t>
    </rPh>
    <phoneticPr fontId="1"/>
  </si>
  <si>
    <t>本部町</t>
    <rPh sb="0" eb="3">
      <t>モトブチョウ</t>
    </rPh>
    <phoneticPr fontId="1"/>
  </si>
  <si>
    <t>注１：昼夜間人口比率　常住人口100人当たりの昼間人口の割合であり、100を超えているときは通勤・通学人口の流入超過、100を下回っているときは流出超過を示している。</t>
    <rPh sb="0" eb="1">
      <t>チュウ</t>
    </rPh>
    <rPh sb="3" eb="5">
      <t>チュウヤ</t>
    </rPh>
    <rPh sb="5" eb="6">
      <t>カン</t>
    </rPh>
    <rPh sb="6" eb="8">
      <t>ジンコウ</t>
    </rPh>
    <rPh sb="8" eb="10">
      <t>ヒリツ</t>
    </rPh>
    <rPh sb="11" eb="13">
      <t>ジョウジュウ</t>
    </rPh>
    <rPh sb="13" eb="15">
      <t>ジンコウ</t>
    </rPh>
    <rPh sb="18" eb="19">
      <t>ニン</t>
    </rPh>
    <rPh sb="19" eb="20">
      <t>ア</t>
    </rPh>
    <rPh sb="23" eb="25">
      <t>チュウカン</t>
    </rPh>
    <rPh sb="25" eb="27">
      <t>ジンコウ</t>
    </rPh>
    <rPh sb="28" eb="30">
      <t>ワリアイ</t>
    </rPh>
    <rPh sb="38" eb="39">
      <t>コ</t>
    </rPh>
    <rPh sb="46" eb="48">
      <t>ツウキン</t>
    </rPh>
    <rPh sb="49" eb="51">
      <t>ツウガク</t>
    </rPh>
    <rPh sb="51" eb="53">
      <t>ジンコウ</t>
    </rPh>
    <rPh sb="54" eb="56">
      <t>リュウニュウ</t>
    </rPh>
    <rPh sb="56" eb="58">
      <t>チョウカ</t>
    </rPh>
    <rPh sb="63" eb="65">
      <t>シタマワ</t>
    </rPh>
    <rPh sb="72" eb="74">
      <t>リュウシュツ</t>
    </rPh>
    <rPh sb="74" eb="76">
      <t>チョウカ</t>
    </rPh>
    <rPh sb="77" eb="78">
      <t>シメ</t>
    </rPh>
    <phoneticPr fontId="1"/>
  </si>
  <si>
    <t>注2：自市町村内就業率　就業先が常住している市町村と同一の市町村にある割合　 [自市区町村で従業・通学]÷｛[自市区町村で従業・通学]+[他市区町村で従業・通学]+[従業地・通学地「不詳」]｝</t>
    <rPh sb="0" eb="1">
      <t>チュウ</t>
    </rPh>
    <rPh sb="3" eb="4">
      <t>ジ</t>
    </rPh>
    <rPh sb="4" eb="7">
      <t>シチョウソン</t>
    </rPh>
    <rPh sb="7" eb="8">
      <t>ナイ</t>
    </rPh>
    <rPh sb="8" eb="10">
      <t>シュウギョウ</t>
    </rPh>
    <rPh sb="10" eb="11">
      <t>リツ</t>
    </rPh>
    <rPh sb="12" eb="14">
      <t>シュウギョウ</t>
    </rPh>
    <rPh sb="14" eb="15">
      <t>サキ</t>
    </rPh>
    <rPh sb="16" eb="18">
      <t>ジョウジュウ</t>
    </rPh>
    <rPh sb="22" eb="25">
      <t>シチョウソン</t>
    </rPh>
    <rPh sb="26" eb="28">
      <t>ドウイツ</t>
    </rPh>
    <rPh sb="29" eb="32">
      <t>シチョウソン</t>
    </rPh>
    <rPh sb="35" eb="37">
      <t>ワリアイ</t>
    </rPh>
    <rPh sb="55" eb="56">
      <t>ジ</t>
    </rPh>
    <rPh sb="56" eb="58">
      <t>シク</t>
    </rPh>
    <rPh sb="58" eb="60">
      <t>チョウソン</t>
    </rPh>
    <rPh sb="61" eb="63">
      <t>ジュウギョウ</t>
    </rPh>
    <rPh sb="64" eb="66">
      <t>ツウガク</t>
    </rPh>
    <rPh sb="69" eb="70">
      <t>タ</t>
    </rPh>
    <rPh sb="85" eb="86">
      <t>チ</t>
    </rPh>
    <rPh sb="89" eb="90">
      <t>チ</t>
    </rPh>
    <rPh sb="91" eb="93">
      <t>フショウ</t>
    </rPh>
    <phoneticPr fontId="1"/>
  </si>
  <si>
    <t>出典：令和２年国勢調査 従業地・通学地による人口・就業状態等集計　（主な内容：従業地・通学地による人口，昼夜間人口など） 2020年10月 | ファイル | 統計データを探す | 政府統計の総合窓口 (e-stat.go.jp)</t>
    <rPh sb="0" eb="2">
      <t>シュッテン</t>
    </rPh>
    <phoneticPr fontId="1"/>
  </si>
  <si>
    <t>0_常住地による人口（夜間人口）</t>
  </si>
  <si>
    <t>001_従業も通学もしていない</t>
  </si>
  <si>
    <t>002_自市区町村で従業・通学</t>
  </si>
  <si>
    <t>0021_自宅で従業</t>
  </si>
  <si>
    <t>0022_自宅外の自市区町村で従業・通学</t>
  </si>
  <si>
    <t>003_他市区町村で従業・通学</t>
  </si>
  <si>
    <t>0031_自市内他区で従業・通学</t>
  </si>
  <si>
    <t>0032_県内他市町村で従業・通学</t>
  </si>
  <si>
    <t>0033_他県で従業・通学</t>
  </si>
  <si>
    <t>0034_従業・通学市区町村「不詳・外国」</t>
  </si>
  <si>
    <t>004_従業地・通学地「不詳」</t>
  </si>
  <si>
    <t>0R1_（再掲）流出人口</t>
  </si>
  <si>
    <t>1_従業地・通学地による人口（昼間人口）</t>
  </si>
  <si>
    <t>101_うち他市区町村に常住</t>
  </si>
  <si>
    <t>1011_自市内他区に常住</t>
  </si>
  <si>
    <t>1012_県内他市町村に常住</t>
  </si>
  <si>
    <t>1013_他県に常住</t>
  </si>
  <si>
    <t>102_うち従業地・通学地「不詳」又は従業・通学市区町村「不詳・外国」で当地に常住している者</t>
  </si>
  <si>
    <t>1R1_（再掲）流入人口</t>
  </si>
  <si>
    <t>昼夜間人口比率</t>
  </si>
  <si>
    <t>自市町村内就業率</t>
    <phoneticPr fontId="1"/>
  </si>
  <si>
    <t>人</t>
  </si>
  <si>
    <t xml:space="preserve"> </t>
  </si>
  <si>
    <t>47000_沖縄県</t>
  </si>
  <si>
    <t>沖縄県</t>
  </si>
  <si>
    <t>47201_那覇市</t>
  </si>
  <si>
    <t>那覇市</t>
  </si>
  <si>
    <t>47205_宜野湾市</t>
  </si>
  <si>
    <t>宜野湾市</t>
  </si>
  <si>
    <t>47207_石垣市</t>
  </si>
  <si>
    <t>石垣市</t>
  </si>
  <si>
    <t>47208_浦添市</t>
  </si>
  <si>
    <t>浦添市</t>
  </si>
  <si>
    <t>47209_名護市</t>
  </si>
  <si>
    <t>名護市</t>
  </si>
  <si>
    <t>47210_糸満市</t>
  </si>
  <si>
    <t>糸満市</t>
  </si>
  <si>
    <t>47211_沖縄市</t>
  </si>
  <si>
    <t>沖縄市</t>
  </si>
  <si>
    <t>47212_豊見城市</t>
  </si>
  <si>
    <t>豊見城市</t>
  </si>
  <si>
    <t>47213_うるま市</t>
  </si>
  <si>
    <t>うるま市</t>
  </si>
  <si>
    <t>47214_宮古島市</t>
  </si>
  <si>
    <t>宮古島市</t>
  </si>
  <si>
    <t>47215_南城市</t>
  </si>
  <si>
    <t>南城市</t>
  </si>
  <si>
    <t>47308_本部町</t>
  </si>
  <si>
    <t>本部町</t>
  </si>
  <si>
    <t>47324_読谷村</t>
    <phoneticPr fontId="1"/>
  </si>
  <si>
    <t>読谷村</t>
    <phoneticPr fontId="1"/>
  </si>
  <si>
    <t>47325_嘉手納町</t>
  </si>
  <si>
    <t>47326_北谷町</t>
    <phoneticPr fontId="1"/>
  </si>
  <si>
    <t>北谷町</t>
    <phoneticPr fontId="1"/>
  </si>
  <si>
    <t>47327_北中城村</t>
  </si>
  <si>
    <t>北中城村</t>
  </si>
  <si>
    <t>47328_中城村</t>
  </si>
  <si>
    <t>中城村</t>
  </si>
  <si>
    <t>47329_西原町</t>
  </si>
  <si>
    <t>47348_与那原町</t>
  </si>
  <si>
    <t>与那原町</t>
  </si>
  <si>
    <t>47350_南風原町</t>
  </si>
  <si>
    <t>南風原町</t>
  </si>
  <si>
    <t>47362_八重瀬町</t>
  </si>
  <si>
    <t>八重瀬町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</si>
</sst>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#,##0_);[Red]\(#,##0\)"/>
    <numFmt numFmtId="177" formatCode="0.0%"/>
    <numFmt numFmtId="178" formatCode="0&quot;年&quot;"/>
    <numFmt numFmtId="179" formatCode="#,##0;&quot;▲ &quot;#,##0"/>
    <numFmt numFmtId="180" formatCode="#,##0.00_ ;[Red]\-#,##0.00\ "/>
    <numFmt numFmtId="181" formatCode="#,##0_ "/>
    <numFmt numFmtId="182" formatCode="_ * #,##0.00_ ;_ * \-#,##0.00_ ;_ * &quot;-&quot;_ ;_ @_ "/>
    <numFmt numFmtId="183" formatCode="0_);[Red]\(0\)"/>
    <numFmt numFmtId="184" formatCode="#,##0.00000;\-#,##0.00000"/>
    <numFmt numFmtId="185" formatCode="\(@\)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3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78" fontId="8" fillId="0" borderId="1" xfId="6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2" applyNumberFormat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38" fontId="7" fillId="0" borderId="1" xfId="4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38" fontId="7" fillId="0" borderId="3" xfId="4" applyFont="1" applyBorder="1" applyAlignment="1">
      <alignment horizontal="right" vertical="center"/>
    </xf>
    <xf numFmtId="38" fontId="7" fillId="0" borderId="3" xfId="4" applyFont="1" applyFill="1" applyBorder="1" applyAlignment="1">
      <alignment horizontal="right" vertical="center"/>
    </xf>
    <xf numFmtId="38" fontId="7" fillId="0" borderId="4" xfId="4" applyFont="1" applyBorder="1" applyAlignment="1">
      <alignment horizontal="right" vertical="center"/>
    </xf>
    <xf numFmtId="0" fontId="7" fillId="0" borderId="3" xfId="0" applyFont="1" applyBorder="1" applyAlignment="1">
      <alignment vertical="center" wrapText="1"/>
    </xf>
    <xf numFmtId="38" fontId="7" fillId="0" borderId="3" xfId="4" applyFont="1" applyBorder="1" applyAlignment="1">
      <alignment horizontal="right" vertical="center" wrapText="1"/>
    </xf>
    <xf numFmtId="38" fontId="7" fillId="0" borderId="3" xfId="4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38" fontId="7" fillId="0" borderId="1" xfId="4" applyFont="1" applyBorder="1" applyAlignment="1">
      <alignment horizontal="right" vertical="center" wrapText="1"/>
    </xf>
    <xf numFmtId="38" fontId="7" fillId="0" borderId="1" xfId="4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0" xfId="3" applyFont="1">
      <alignment vertical="center"/>
    </xf>
    <xf numFmtId="41" fontId="10" fillId="0" borderId="1" xfId="6" applyNumberFormat="1" applyFont="1" applyBorder="1">
      <alignment vertical="center"/>
    </xf>
    <xf numFmtId="0" fontId="7" fillId="0" borderId="2" xfId="0" applyFont="1" applyBorder="1">
      <alignment vertical="center"/>
    </xf>
    <xf numFmtId="177" fontId="7" fillId="0" borderId="5" xfId="5" applyNumberFormat="1" applyFont="1" applyBorder="1" applyAlignment="1">
      <alignment horizontal="right" vertical="center"/>
    </xf>
    <xf numFmtId="177" fontId="8" fillId="0" borderId="0" xfId="0" applyNumberFormat="1" applyFont="1">
      <alignment vertical="center"/>
    </xf>
    <xf numFmtId="38" fontId="7" fillId="0" borderId="1" xfId="4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38" fontId="7" fillId="0" borderId="0" xfId="4" applyFont="1" applyFill="1" applyBorder="1" applyAlignment="1">
      <alignment horizontal="right" vertical="center"/>
    </xf>
    <xf numFmtId="38" fontId="7" fillId="0" borderId="0" xfId="4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1" xfId="6" applyFont="1" applyBorder="1">
      <alignment vertical="center"/>
    </xf>
    <xf numFmtId="0" fontId="7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vertical="center" wrapText="1"/>
    </xf>
    <xf numFmtId="38" fontId="7" fillId="0" borderId="1" xfId="7" applyFont="1" applyBorder="1" applyAlignment="1">
      <alignment horizontal="right" vertical="center"/>
    </xf>
    <xf numFmtId="179" fontId="7" fillId="0" borderId="1" xfId="0" applyNumberFormat="1" applyFont="1" applyBorder="1">
      <alignment vertical="center"/>
    </xf>
    <xf numFmtId="38" fontId="7" fillId="0" borderId="1" xfId="4" applyFont="1" applyBorder="1" applyAlignment="1">
      <alignment horizontal="center" vertical="center"/>
    </xf>
    <xf numFmtId="180" fontId="7" fillId="0" borderId="1" xfId="4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3" applyFo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indent="3"/>
    </xf>
    <xf numFmtId="181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vertical="center" shrinkToFit="1"/>
    </xf>
    <xf numFmtId="0" fontId="7" fillId="0" borderId="0" xfId="6" applyFont="1">
      <alignment vertical="center"/>
    </xf>
    <xf numFmtId="0" fontId="18" fillId="0" borderId="0" xfId="0" applyFont="1" applyAlignment="1">
      <alignment horizontal="left" vertical="center"/>
    </xf>
    <xf numFmtId="0" fontId="8" fillId="0" borderId="0" xfId="6" applyFont="1">
      <alignment vertical="center"/>
    </xf>
    <xf numFmtId="0" fontId="7" fillId="0" borderId="0" xfId="6" applyFont="1" applyAlignment="1">
      <alignment horizontal="right" vertical="center"/>
    </xf>
    <xf numFmtId="180" fontId="7" fillId="0" borderId="1" xfId="7" applyNumberFormat="1" applyFont="1" applyBorder="1" applyAlignment="1">
      <alignment horizontal="right" vertical="center"/>
    </xf>
    <xf numFmtId="38" fontId="7" fillId="0" borderId="0" xfId="6" applyNumberFormat="1" applyFont="1">
      <alignment vertical="center"/>
    </xf>
    <xf numFmtId="38" fontId="7" fillId="0" borderId="0" xfId="7" applyFont="1" applyBorder="1" applyAlignment="1">
      <alignment horizontal="right" vertical="center"/>
    </xf>
    <xf numFmtId="0" fontId="7" fillId="0" borderId="0" xfId="6" applyFont="1" applyAlignment="1">
      <alignment vertical="center" wrapText="1"/>
    </xf>
    <xf numFmtId="182" fontId="2" fillId="0" borderId="1" xfId="4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center"/>
    </xf>
    <xf numFmtId="183" fontId="6" fillId="0" borderId="4" xfId="5" applyNumberFormat="1" applyFont="1" applyBorder="1" applyAlignment="1">
      <alignment horizontal="right" vertical="center"/>
    </xf>
    <xf numFmtId="183" fontId="6" fillId="0" borderId="16" xfId="0" applyNumberFormat="1" applyFont="1" applyBorder="1" applyAlignment="1">
      <alignment horizontal="right" vertical="center"/>
    </xf>
    <xf numFmtId="183" fontId="6" fillId="0" borderId="17" xfId="5" applyNumberFormat="1" applyFont="1" applyBorder="1" applyAlignment="1">
      <alignment horizontal="right" vertical="center"/>
    </xf>
    <xf numFmtId="183" fontId="6" fillId="0" borderId="5" xfId="5" applyNumberFormat="1" applyFont="1" applyBorder="1" applyAlignment="1">
      <alignment horizontal="right" vertical="center"/>
    </xf>
    <xf numFmtId="183" fontId="6" fillId="0" borderId="2" xfId="5" applyNumberFormat="1" applyFont="1" applyBorder="1" applyAlignment="1">
      <alignment horizontal="right" vertical="center"/>
    </xf>
    <xf numFmtId="177" fontId="6" fillId="0" borderId="4" xfId="5" applyNumberFormat="1" applyFont="1" applyBorder="1" applyAlignment="1">
      <alignment horizontal="right" vertical="center"/>
    </xf>
    <xf numFmtId="177" fontId="6" fillId="0" borderId="17" xfId="5" applyNumberFormat="1" applyFont="1" applyBorder="1" applyAlignment="1">
      <alignment horizontal="right" vertical="center"/>
    </xf>
    <xf numFmtId="177" fontId="6" fillId="0" borderId="5" xfId="5" applyNumberFormat="1" applyFont="1" applyBorder="1" applyAlignment="1">
      <alignment horizontal="right" vertical="center"/>
    </xf>
    <xf numFmtId="177" fontId="6" fillId="0" borderId="2" xfId="5" applyNumberFormat="1" applyFont="1" applyBorder="1" applyAlignment="1">
      <alignment horizontal="right" vertical="center"/>
    </xf>
    <xf numFmtId="177" fontId="6" fillId="0" borderId="1" xfId="5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left" vertical="top" wrapText="1"/>
    </xf>
    <xf numFmtId="183" fontId="6" fillId="0" borderId="16" xfId="5" applyNumberFormat="1" applyFont="1" applyBorder="1" applyAlignment="1">
      <alignment horizontal="right" vertical="center"/>
    </xf>
    <xf numFmtId="177" fontId="6" fillId="0" borderId="16" xfId="5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77" fontId="6" fillId="0" borderId="0" xfId="0" applyNumberFormat="1" applyFont="1">
      <alignment vertical="center"/>
    </xf>
    <xf numFmtId="0" fontId="6" fillId="0" borderId="0" xfId="0" applyFont="1" applyAlignment="1">
      <alignment horizontal="left" vertical="top" wrapText="1"/>
    </xf>
    <xf numFmtId="177" fontId="6" fillId="0" borderId="0" xfId="5" applyNumberFormat="1" applyFont="1" applyBorder="1" applyAlignment="1">
      <alignment horizontal="right" vertical="center"/>
    </xf>
    <xf numFmtId="10" fontId="19" fillId="3" borderId="12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vertical="center" wrapText="1"/>
    </xf>
    <xf numFmtId="10" fontId="19" fillId="3" borderId="15" xfId="0" applyNumberFormat="1" applyFont="1" applyFill="1" applyBorder="1" applyAlignment="1">
      <alignment vertical="center" wrapText="1"/>
    </xf>
    <xf numFmtId="180" fontId="7" fillId="4" borderId="1" xfId="4" applyNumberFormat="1" applyFont="1" applyFill="1" applyBorder="1" applyAlignment="1">
      <alignment horizontal="right" vertical="center"/>
    </xf>
    <xf numFmtId="180" fontId="7" fillId="4" borderId="1" xfId="4" applyNumberFormat="1" applyFont="1" applyFill="1" applyBorder="1">
      <alignment vertical="center"/>
    </xf>
    <xf numFmtId="0" fontId="6" fillId="4" borderId="1" xfId="0" applyFont="1" applyFill="1" applyBorder="1">
      <alignment vertical="center"/>
    </xf>
    <xf numFmtId="38" fontId="7" fillId="0" borderId="1" xfId="4" applyFont="1" applyBorder="1">
      <alignment vertical="center"/>
    </xf>
    <xf numFmtId="38" fontId="7" fillId="0" borderId="1" xfId="4" applyFont="1" applyFill="1" applyBorder="1">
      <alignment vertical="center"/>
    </xf>
    <xf numFmtId="38" fontId="6" fillId="0" borderId="0" xfId="4" applyFont="1">
      <alignment vertical="center"/>
    </xf>
    <xf numFmtId="38" fontId="2" fillId="0" borderId="0" xfId="4" applyFont="1">
      <alignment vertical="center"/>
    </xf>
    <xf numFmtId="0" fontId="19" fillId="3" borderId="13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7" fillId="0" borderId="0" xfId="0" applyNumberFormat="1" applyFont="1">
      <alignment vertical="center"/>
    </xf>
    <xf numFmtId="2" fontId="6" fillId="4" borderId="1" xfId="0" applyNumberFormat="1" applyFont="1" applyFill="1" applyBorder="1">
      <alignment vertical="center"/>
    </xf>
    <xf numFmtId="2" fontId="6" fillId="0" borderId="1" xfId="0" applyNumberFormat="1" applyFont="1" applyBorder="1">
      <alignment vertical="center"/>
    </xf>
    <xf numFmtId="180" fontId="7" fillId="0" borderId="1" xfId="4" applyNumberFormat="1" applyFont="1" applyFill="1" applyBorder="1" applyAlignment="1">
      <alignment horizontal="right" vertical="center"/>
    </xf>
    <xf numFmtId="0" fontId="6" fillId="5" borderId="0" xfId="0" applyFont="1" applyFill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49" fontId="22" fillId="6" borderId="18" xfId="0" applyNumberFormat="1" applyFont="1" applyFill="1" applyBorder="1" applyAlignment="1">
      <alignment horizontal="left" vertical="top"/>
    </xf>
    <xf numFmtId="49" fontId="22" fillId="6" borderId="1" xfId="0" applyNumberFormat="1" applyFont="1" applyFill="1" applyBorder="1" applyAlignment="1">
      <alignment horizontal="left" vertical="top" wrapText="1"/>
    </xf>
    <xf numFmtId="185" fontId="22" fillId="6" borderId="1" xfId="0" applyNumberFormat="1" applyFont="1" applyFill="1" applyBorder="1" applyAlignment="1">
      <alignment horizontal="left" vertical="top" wrapText="1"/>
    </xf>
    <xf numFmtId="49" fontId="22" fillId="6" borderId="3" xfId="0" applyNumberFormat="1" applyFont="1" applyFill="1" applyBorder="1" applyAlignment="1">
      <alignment horizontal="left" vertical="top"/>
    </xf>
    <xf numFmtId="49" fontId="22" fillId="6" borderId="4" xfId="0" applyNumberFormat="1" applyFont="1" applyFill="1" applyBorder="1" applyAlignment="1">
      <alignment horizontal="left" vertical="top"/>
    </xf>
    <xf numFmtId="49" fontId="22" fillId="6" borderId="17" xfId="0" applyNumberFormat="1" applyFont="1" applyFill="1" applyBorder="1" applyAlignment="1">
      <alignment horizontal="left" vertical="top"/>
    </xf>
    <xf numFmtId="49" fontId="22" fillId="6" borderId="5" xfId="0" applyNumberFormat="1" applyFont="1" applyFill="1" applyBorder="1" applyAlignment="1">
      <alignment horizontal="left" vertical="top"/>
    </xf>
    <xf numFmtId="37" fontId="22" fillId="0" borderId="4" xfId="0" applyNumberFormat="1" applyFont="1" applyBorder="1" applyAlignment="1">
      <alignment horizontal="right" vertical="top"/>
    </xf>
    <xf numFmtId="37" fontId="22" fillId="0" borderId="4" xfId="0" quotePrefix="1" applyNumberFormat="1" applyFont="1" applyBorder="1" applyAlignment="1">
      <alignment horizontal="right" vertical="top"/>
    </xf>
    <xf numFmtId="184" fontId="22" fillId="0" borderId="4" xfId="0" applyNumberFormat="1" applyFont="1" applyBorder="1" applyAlignment="1">
      <alignment horizontal="right" vertical="top"/>
    </xf>
    <xf numFmtId="37" fontId="22" fillId="0" borderId="17" xfId="0" applyNumberFormat="1" applyFont="1" applyBorder="1" applyAlignment="1">
      <alignment horizontal="right" vertical="top"/>
    </xf>
    <xf numFmtId="37" fontId="22" fillId="0" borderId="17" xfId="0" quotePrefix="1" applyNumberFormat="1" applyFont="1" applyBorder="1" applyAlignment="1">
      <alignment horizontal="right" vertical="top"/>
    </xf>
    <xf numFmtId="184" fontId="22" fillId="0" borderId="17" xfId="0" applyNumberFormat="1" applyFont="1" applyBorder="1" applyAlignment="1">
      <alignment horizontal="right" vertical="top"/>
    </xf>
    <xf numFmtId="37" fontId="22" fillId="0" borderId="5" xfId="0" applyNumberFormat="1" applyFont="1" applyBorder="1" applyAlignment="1">
      <alignment horizontal="right" vertical="top"/>
    </xf>
    <xf numFmtId="37" fontId="22" fillId="0" borderId="5" xfId="0" quotePrefix="1" applyNumberFormat="1" applyFont="1" applyBorder="1" applyAlignment="1">
      <alignment horizontal="right" vertical="top"/>
    </xf>
    <xf numFmtId="184" fontId="22" fillId="0" borderId="5" xfId="0" applyNumberFormat="1" applyFont="1" applyBorder="1" applyAlignment="1">
      <alignment horizontal="right" vertical="top"/>
    </xf>
    <xf numFmtId="0" fontId="22" fillId="6" borderId="4" xfId="0" applyFont="1" applyFill="1" applyBorder="1" applyAlignment="1">
      <alignment horizontal="left" vertical="top"/>
    </xf>
    <xf numFmtId="49" fontId="22" fillId="5" borderId="1" xfId="0" applyNumberFormat="1" applyFont="1" applyFill="1" applyBorder="1" applyAlignment="1">
      <alignment horizontal="left" vertical="top" wrapText="1"/>
    </xf>
    <xf numFmtId="2" fontId="6" fillId="0" borderId="16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textRotation="255"/>
    </xf>
    <xf numFmtId="0" fontId="16" fillId="2" borderId="14" xfId="0" applyFont="1" applyFill="1" applyBorder="1" applyAlignment="1">
      <alignment horizontal="center" vertical="center" textRotation="255"/>
    </xf>
    <xf numFmtId="0" fontId="16" fillId="2" borderId="13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 wrapText="1"/>
    </xf>
    <xf numFmtId="0" fontId="19" fillId="3" borderId="15" xfId="0" applyFont="1" applyFill="1" applyBorder="1" applyAlignment="1">
      <alignment vertical="center" wrapText="1"/>
    </xf>
    <xf numFmtId="0" fontId="7" fillId="0" borderId="0" xfId="0" applyFont="1" applyAlignment="1">
      <alignment vertical="center" shrinkToFit="1"/>
    </xf>
    <xf numFmtId="0" fontId="2" fillId="0" borderId="0" xfId="0" applyFont="1">
      <alignment vertical="center"/>
    </xf>
  </cellXfs>
  <cellStyles count="8">
    <cellStyle name="パーセント" xfId="5" builtinId="5"/>
    <cellStyle name="ハイパーリンク" xfId="3" builtinId="8"/>
    <cellStyle name="桁区切り" xfId="4" builtinId="6"/>
    <cellStyle name="桁区切り 2" xfId="2" xr:uid="{F9330B35-0448-4E35-BCC4-564342386863}"/>
    <cellStyle name="桁区切り 2 2" xfId="7" xr:uid="{B8584C00-F20B-42B3-B507-685B734B8180}"/>
    <cellStyle name="標準" xfId="0" builtinId="0"/>
    <cellStyle name="標準 2" xfId="1" xr:uid="{793A441B-9E97-4E5A-A6D8-E8A211FA9DDF}"/>
    <cellStyle name="標準 2 2" xfId="6" xr:uid="{30A90F77-7542-4164-8D0F-5AE88F8BA3A9}"/>
  </cellStyles>
  <dxfs count="0"/>
  <tableStyles count="0" defaultTableStyle="TableStyleMedium2" defaultPivotStyle="PivotStyleLight16"/>
  <colors>
    <mruColors>
      <color rgb="FF0000FF"/>
      <color rgb="FFFF9966"/>
      <color rgb="FF28B7CC"/>
      <color rgb="FF662847"/>
      <color rgb="FFF6AA00"/>
      <color rgb="FF2FBAFF"/>
      <color rgb="FF996633"/>
      <color rgb="FFFF00FF"/>
      <color rgb="FF66CC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05159300342931"/>
          <c:y val="0.12390824414128852"/>
          <c:w val="0.81742034982853418"/>
          <c:h val="0.66814748736443741"/>
        </c:manualLayout>
      </c:layout>
      <c:lineChart>
        <c:grouping val="standard"/>
        <c:varyColors val="0"/>
        <c:ser>
          <c:idx val="0"/>
          <c:order val="0"/>
          <c:tx>
            <c:strRef>
              <c:f>総人口の推移!$B$8</c:f>
              <c:strCache>
                <c:ptCount val="1"/>
                <c:pt idx="0">
                  <c:v>総人口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総人口の推移!$C$7:$K$7</c:f>
              <c:strCache>
                <c:ptCount val="9"/>
                <c:pt idx="0">
                  <c:v>1980年
S55</c:v>
                </c:pt>
                <c:pt idx="1">
                  <c:v>1985年
S60</c:v>
                </c:pt>
                <c:pt idx="2">
                  <c:v>1990年
H2</c:v>
                </c:pt>
                <c:pt idx="3">
                  <c:v>1995年
H7</c:v>
                </c:pt>
                <c:pt idx="4">
                  <c:v>2000年
H12</c:v>
                </c:pt>
                <c:pt idx="5">
                  <c:v>2005年
H17</c:v>
                </c:pt>
                <c:pt idx="6">
                  <c:v>2010年
H22</c:v>
                </c:pt>
                <c:pt idx="7">
                  <c:v>2015年
H27</c:v>
                </c:pt>
                <c:pt idx="8">
                  <c:v>2020年
R2</c:v>
                </c:pt>
              </c:strCache>
            </c:strRef>
          </c:cat>
          <c:val>
            <c:numRef>
              <c:f>総人口の推移!$C$8:$K$8</c:f>
              <c:numCache>
                <c:formatCode>#,##0_);[Red]\(#,##0\)</c:formatCode>
                <c:ptCount val="9"/>
                <c:pt idx="0">
                  <c:v>20679</c:v>
                </c:pt>
                <c:pt idx="1">
                  <c:v>24937</c:v>
                </c:pt>
                <c:pt idx="2">
                  <c:v>28616</c:v>
                </c:pt>
                <c:pt idx="3">
                  <c:v>30249</c:v>
                </c:pt>
                <c:pt idx="4">
                  <c:v>32099</c:v>
                </c:pt>
                <c:pt idx="5">
                  <c:v>33537</c:v>
                </c:pt>
                <c:pt idx="6">
                  <c:v>35244</c:v>
                </c:pt>
                <c:pt idx="7">
                  <c:v>37502</c:v>
                </c:pt>
                <c:pt idx="8">
                  <c:v>40440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CB-4777-B896-D98316210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797680"/>
        <c:axId val="569792976"/>
      </c:lineChart>
      <c:catAx>
        <c:axId val="56979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2976"/>
        <c:crosses val="autoZero"/>
        <c:auto val="1"/>
        <c:lblAlgn val="ctr"/>
        <c:lblOffset val="100"/>
        <c:noMultiLvlLbl val="0"/>
      </c:catAx>
      <c:valAx>
        <c:axId val="569792976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sz="750"/>
                  <a:t>（</a:t>
                </a:r>
                <a:r>
                  <a:rPr lang="ja-JP" altLang="en-US" sz="750"/>
                  <a:t>人</a:t>
                </a:r>
                <a:r>
                  <a:rPr lang="ja-JP" sz="750"/>
                  <a:t>）</a:t>
                </a:r>
              </a:p>
            </c:rich>
          </c:tx>
          <c:layout>
            <c:manualLayout>
              <c:xMode val="edge"/>
              <c:yMode val="edge"/>
              <c:x val="4.8916604402551876E-2"/>
              <c:y val="3.0672995370344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3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7680"/>
        <c:crosses val="autoZero"/>
        <c:crossBetween val="between"/>
        <c:majorUnit val="5000"/>
      </c:valAx>
      <c:spPr>
        <a:noFill/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31459854014598543"/>
          <c:y val="0.93051257679638921"/>
          <c:w val="0.3708029197080292"/>
          <c:h val="5.3661713338464263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1850297909841"/>
          <c:y val="0.12962026211370042"/>
          <c:w val="0.67630112841734202"/>
          <c:h val="0.63628231402581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'1-4-1産業構造_就業人口'!$B$7</c:f>
              <c:strCache>
                <c:ptCount val="1"/>
                <c:pt idx="0">
                  <c:v>第1次産業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'1-4-1産業構造_就業人口'!$C$6:$H$6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'1-4-1産業構造_就業人口'!$C$7:$H$7</c:f>
              <c:numCache>
                <c:formatCode>#,##0_ </c:formatCode>
                <c:ptCount val="6"/>
                <c:pt idx="0">
                  <c:v>782</c:v>
                </c:pt>
                <c:pt idx="1">
                  <c:v>688</c:v>
                </c:pt>
                <c:pt idx="2">
                  <c:v>639</c:v>
                </c:pt>
                <c:pt idx="3">
                  <c:v>580</c:v>
                </c:pt>
                <c:pt idx="4">
                  <c:v>564</c:v>
                </c:pt>
                <c:pt idx="5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9-4ADE-9237-E5A93B8062D8}"/>
            </c:ext>
          </c:extLst>
        </c:ser>
        <c:ser>
          <c:idx val="2"/>
          <c:order val="1"/>
          <c:tx>
            <c:strRef>
              <c:f>'1-4-1産業構造_就業人口'!$B$8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ltUpDiag">
              <a:fgClr>
                <a:srgbClr val="28B7CC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cat>
            <c:strRef>
              <c:f>'1-4-1産業構造_就業人口'!$C$6:$H$6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'1-4-1産業構造_就業人口'!$C$8:$H$8</c:f>
              <c:numCache>
                <c:formatCode>#,##0_ </c:formatCode>
                <c:ptCount val="6"/>
                <c:pt idx="0">
                  <c:v>2788</c:v>
                </c:pt>
                <c:pt idx="1">
                  <c:v>2947</c:v>
                </c:pt>
                <c:pt idx="2">
                  <c:v>2884</c:v>
                </c:pt>
                <c:pt idx="3">
                  <c:v>2439</c:v>
                </c:pt>
                <c:pt idx="4">
                  <c:v>2462</c:v>
                </c:pt>
                <c:pt idx="5">
                  <c:v>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9-4ADE-9237-E5A93B8062D8}"/>
            </c:ext>
          </c:extLst>
        </c:ser>
        <c:ser>
          <c:idx val="4"/>
          <c:order val="2"/>
          <c:tx>
            <c:strRef>
              <c:f>'1-4-1産業構造_就業人口'!$B$9</c:f>
              <c:strCache>
                <c:ptCount val="1"/>
                <c:pt idx="0">
                  <c:v>第3次産業</c:v>
                </c:pt>
              </c:strCache>
            </c:strRef>
          </c:tx>
          <c:spPr>
            <a:solidFill>
              <a:srgbClr val="FF9966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'1-4-1産業構造_就業人口'!$C$6:$H$6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'1-4-1産業構造_就業人口'!$C$9:$H$9</c:f>
              <c:numCache>
                <c:formatCode>#,##0_ </c:formatCode>
                <c:ptCount val="6"/>
                <c:pt idx="0">
                  <c:v>9165</c:v>
                </c:pt>
                <c:pt idx="1">
                  <c:v>10275</c:v>
                </c:pt>
                <c:pt idx="2">
                  <c:v>10960</c:v>
                </c:pt>
                <c:pt idx="3">
                  <c:v>11264</c:v>
                </c:pt>
                <c:pt idx="4">
                  <c:v>12449</c:v>
                </c:pt>
                <c:pt idx="5">
                  <c:v>13838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9-4ADE-9237-E5A93B8062D8}"/>
            </c:ext>
          </c:extLst>
        </c:ser>
        <c:ser>
          <c:idx val="6"/>
          <c:order val="3"/>
          <c:tx>
            <c:strRef>
              <c:f>'1-4-1産業構造_就業人口'!$B$10</c:f>
              <c:strCache>
                <c:ptCount val="1"/>
                <c:pt idx="0">
                  <c:v>分類不能の産業</c:v>
                </c:pt>
              </c:strCache>
            </c:strRef>
          </c:tx>
          <c:spPr>
            <a:solidFill>
              <a:srgbClr val="662847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'1-4-1産業構造_就業人口'!$C$6:$H$6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'1-4-1産業構造_就業人口'!$C$10:$H$10</c:f>
              <c:numCache>
                <c:formatCode>#,##0_ </c:formatCode>
                <c:ptCount val="6"/>
                <c:pt idx="0">
                  <c:v>7</c:v>
                </c:pt>
                <c:pt idx="1">
                  <c:v>69</c:v>
                </c:pt>
                <c:pt idx="2">
                  <c:v>92</c:v>
                </c:pt>
                <c:pt idx="3">
                  <c:v>795</c:v>
                </c:pt>
                <c:pt idx="4">
                  <c:v>915</c:v>
                </c:pt>
                <c:pt idx="5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9-4ADE-9237-E5A93B8062D8}"/>
            </c:ext>
          </c:extLst>
        </c:ser>
        <c:ser>
          <c:idx val="1"/>
          <c:order val="4"/>
          <c:tx>
            <c:v>　</c:v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'1-4-1産業構造_就業人口'!$C$6:$H$6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'1-4-1産業構造_就業人口'!$C$11:$H$11</c:f>
              <c:numCache>
                <c:formatCode>#,##0_ </c:formatCode>
                <c:ptCount val="6"/>
                <c:pt idx="0">
                  <c:v>12742</c:v>
                </c:pt>
                <c:pt idx="1">
                  <c:v>13979</c:v>
                </c:pt>
                <c:pt idx="2">
                  <c:v>14575</c:v>
                </c:pt>
                <c:pt idx="3">
                  <c:v>15078</c:v>
                </c:pt>
                <c:pt idx="4">
                  <c:v>16390</c:v>
                </c:pt>
                <c:pt idx="5">
                  <c:v>17261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9-4ADE-9237-E5A93B80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65884400"/>
        <c:axId val="565882440"/>
      </c:barChart>
      <c:catAx>
        <c:axId val="56588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2440"/>
        <c:crosses val="autoZero"/>
        <c:auto val="1"/>
        <c:lblAlgn val="ctr"/>
        <c:lblOffset val="100"/>
        <c:noMultiLvlLbl val="0"/>
      </c:catAx>
      <c:valAx>
        <c:axId val="56588244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人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4.1617334329559177E-2"/>
              <c:y val="3.39046489051882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4400"/>
        <c:crosses val="autoZero"/>
        <c:crossBetween val="between"/>
        <c:majorUnit val="5000"/>
      </c:valAx>
      <c:spPr>
        <a:noFill/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81595311338769E-2"/>
          <c:y val="0.10883519246270434"/>
          <c:w val="0.77260952595979271"/>
          <c:h val="0.41400225948658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'1-4-1産業構造_純生産額'!$B$6</c:f>
              <c:strCache>
                <c:ptCount val="1"/>
                <c:pt idx="0">
                  <c:v>第１次産業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'1-4-1産業構造_純生産額'!$C$5:$K$5</c:f>
              <c:strCache>
                <c:ptCount val="9"/>
                <c:pt idx="0">
                  <c:v>2010年度
平成22年度</c:v>
                </c:pt>
                <c:pt idx="1">
                  <c:v>2011年度
平成23年度</c:v>
                </c:pt>
                <c:pt idx="2">
                  <c:v>2012年度
平成24年度</c:v>
                </c:pt>
                <c:pt idx="3">
                  <c:v>2013年度
平成25年度</c:v>
                </c:pt>
                <c:pt idx="4">
                  <c:v>2014年度
平成26年度</c:v>
                </c:pt>
                <c:pt idx="5">
                  <c:v>2015年度
平成27年度</c:v>
                </c:pt>
                <c:pt idx="6">
                  <c:v>2016年度
平成28年度</c:v>
                </c:pt>
                <c:pt idx="7">
                  <c:v>2017年度
平成29年度</c:v>
                </c:pt>
                <c:pt idx="8">
                  <c:v>2018年度
平成30年度</c:v>
                </c:pt>
              </c:strCache>
            </c:strRef>
          </c:cat>
          <c:val>
            <c:numRef>
              <c:f>'1-4-1産業構造_純生産額'!$C$6:$K$6</c:f>
              <c:numCache>
                <c:formatCode>#,##0.00_ ;[Red]\-#,##0.00\ </c:formatCode>
                <c:ptCount val="9"/>
                <c:pt idx="0" formatCode="General">
                  <c:v>5.56</c:v>
                </c:pt>
                <c:pt idx="1">
                  <c:v>4.4400000000000004</c:v>
                </c:pt>
                <c:pt idx="2">
                  <c:v>6.66</c:v>
                </c:pt>
                <c:pt idx="3">
                  <c:v>7.19</c:v>
                </c:pt>
                <c:pt idx="4">
                  <c:v>8.02</c:v>
                </c:pt>
                <c:pt idx="5">
                  <c:v>6.59</c:v>
                </c:pt>
                <c:pt idx="6">
                  <c:v>8.49</c:v>
                </c:pt>
                <c:pt idx="7">
                  <c:v>7.67</c:v>
                </c:pt>
                <c:pt idx="8">
                  <c:v>6.65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B-404D-BBC3-6DB270006D37}"/>
            </c:ext>
          </c:extLst>
        </c:ser>
        <c:ser>
          <c:idx val="2"/>
          <c:order val="1"/>
          <c:tx>
            <c:strRef>
              <c:f>'1-4-1産業構造_純生産額'!$B$7</c:f>
              <c:strCache>
                <c:ptCount val="1"/>
                <c:pt idx="0">
                  <c:v>第２次産業</c:v>
                </c:pt>
              </c:strCache>
            </c:strRef>
          </c:tx>
          <c:spPr>
            <a:pattFill prst="ltUpDiag">
              <a:fgClr>
                <a:srgbClr val="28B7CC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cat>
            <c:strRef>
              <c:f>'1-4-1産業構造_純生産額'!$C$5:$K$5</c:f>
              <c:strCache>
                <c:ptCount val="9"/>
                <c:pt idx="0">
                  <c:v>2010年度
平成22年度</c:v>
                </c:pt>
                <c:pt idx="1">
                  <c:v>2011年度
平成23年度</c:v>
                </c:pt>
                <c:pt idx="2">
                  <c:v>2012年度
平成24年度</c:v>
                </c:pt>
                <c:pt idx="3">
                  <c:v>2013年度
平成25年度</c:v>
                </c:pt>
                <c:pt idx="4">
                  <c:v>2014年度
平成26年度</c:v>
                </c:pt>
                <c:pt idx="5">
                  <c:v>2015年度
平成27年度</c:v>
                </c:pt>
                <c:pt idx="6">
                  <c:v>2016年度
平成28年度</c:v>
                </c:pt>
                <c:pt idx="7">
                  <c:v>2017年度
平成29年度</c:v>
                </c:pt>
                <c:pt idx="8">
                  <c:v>2018年度
平成30年度</c:v>
                </c:pt>
              </c:strCache>
            </c:strRef>
          </c:cat>
          <c:val>
            <c:numRef>
              <c:f>'1-4-1産業構造_純生産額'!$C$7:$K$7</c:f>
              <c:numCache>
                <c:formatCode>#,##0.00_ ;[Red]\-#,##0.00\ </c:formatCode>
                <c:ptCount val="9"/>
                <c:pt idx="0" formatCode="General">
                  <c:v>74.569999999999993</c:v>
                </c:pt>
                <c:pt idx="1">
                  <c:v>85.2</c:v>
                </c:pt>
                <c:pt idx="2">
                  <c:v>74.010000000000005</c:v>
                </c:pt>
                <c:pt idx="3">
                  <c:v>83.9</c:v>
                </c:pt>
                <c:pt idx="4">
                  <c:v>135.15</c:v>
                </c:pt>
                <c:pt idx="5">
                  <c:v>138.72</c:v>
                </c:pt>
                <c:pt idx="6">
                  <c:v>163.35</c:v>
                </c:pt>
                <c:pt idx="7">
                  <c:v>179.27</c:v>
                </c:pt>
                <c:pt idx="8">
                  <c:v>208.26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FB-404D-BBC3-6DB270006D37}"/>
            </c:ext>
          </c:extLst>
        </c:ser>
        <c:ser>
          <c:idx val="4"/>
          <c:order val="2"/>
          <c:tx>
            <c:strRef>
              <c:f>'1-4-1産業構造_純生産額'!$B$8</c:f>
              <c:strCache>
                <c:ptCount val="1"/>
                <c:pt idx="0">
                  <c:v>第３次産業</c:v>
                </c:pt>
              </c:strCache>
            </c:strRef>
          </c:tx>
          <c:spPr>
            <a:solidFill>
              <a:srgbClr val="FF9966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'1-4-1産業構造_純生産額'!$C$5:$K$5</c:f>
              <c:strCache>
                <c:ptCount val="9"/>
                <c:pt idx="0">
                  <c:v>2010年度
平成22年度</c:v>
                </c:pt>
                <c:pt idx="1">
                  <c:v>2011年度
平成23年度</c:v>
                </c:pt>
                <c:pt idx="2">
                  <c:v>2012年度
平成24年度</c:v>
                </c:pt>
                <c:pt idx="3">
                  <c:v>2013年度
平成25年度</c:v>
                </c:pt>
                <c:pt idx="4">
                  <c:v>2014年度
平成26年度</c:v>
                </c:pt>
                <c:pt idx="5">
                  <c:v>2015年度
平成27年度</c:v>
                </c:pt>
                <c:pt idx="6">
                  <c:v>2016年度
平成28年度</c:v>
                </c:pt>
                <c:pt idx="7">
                  <c:v>2017年度
平成29年度</c:v>
                </c:pt>
                <c:pt idx="8">
                  <c:v>2018年度
平成30年度</c:v>
                </c:pt>
              </c:strCache>
            </c:strRef>
          </c:cat>
          <c:val>
            <c:numRef>
              <c:f>'1-4-1産業構造_純生産額'!$C$8:$K$8</c:f>
              <c:numCache>
                <c:formatCode>#,##0.00_ ;[Red]\-#,##0.00\ </c:formatCode>
                <c:ptCount val="9"/>
                <c:pt idx="0" formatCode="General">
                  <c:v>458.18</c:v>
                </c:pt>
                <c:pt idx="1">
                  <c:v>474.65</c:v>
                </c:pt>
                <c:pt idx="2">
                  <c:v>505.18</c:v>
                </c:pt>
                <c:pt idx="3">
                  <c:v>494.07</c:v>
                </c:pt>
                <c:pt idx="4">
                  <c:v>724</c:v>
                </c:pt>
                <c:pt idx="5">
                  <c:v>742.87</c:v>
                </c:pt>
                <c:pt idx="6">
                  <c:v>755.87</c:v>
                </c:pt>
                <c:pt idx="7">
                  <c:v>772.69</c:v>
                </c:pt>
                <c:pt idx="8">
                  <c:v>786.8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FB-404D-BBC3-6DB270006D37}"/>
            </c:ext>
          </c:extLst>
        </c:ser>
        <c:ser>
          <c:idx val="6"/>
          <c:order val="3"/>
          <c:tx>
            <c:v>　</c:v>
          </c:tx>
          <c:spPr>
            <a:noFill/>
            <a:ln w="25400">
              <a:noFill/>
            </a:ln>
          </c:spPr>
          <c:invertIfNegative val="0"/>
          <c:dLbls>
            <c:dLbl>
              <c:idx val="8"/>
              <c:layout>
                <c:manualLayout>
                  <c:x val="-4.2408677409964935E-4"/>
                  <c:y val="0.105440381887414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FB-404D-BBC3-6DB270006D37}"/>
                </c:ext>
              </c:extLst>
            </c:dLbl>
            <c:numFmt formatCode="#,##0.00_);[Red]\(#,##0.00\)" sourceLinked="0"/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'1-4-1産業構造_純生産額'!$C$5:$K$5</c:f>
              <c:strCache>
                <c:ptCount val="9"/>
                <c:pt idx="0">
                  <c:v>2010年度
平成22年度</c:v>
                </c:pt>
                <c:pt idx="1">
                  <c:v>2011年度
平成23年度</c:v>
                </c:pt>
                <c:pt idx="2">
                  <c:v>2012年度
平成24年度</c:v>
                </c:pt>
                <c:pt idx="3">
                  <c:v>2013年度
平成25年度</c:v>
                </c:pt>
                <c:pt idx="4">
                  <c:v>2014年度
平成26年度</c:v>
                </c:pt>
                <c:pt idx="5">
                  <c:v>2015年度
平成27年度</c:v>
                </c:pt>
                <c:pt idx="6">
                  <c:v>2016年度
平成28年度</c:v>
                </c:pt>
                <c:pt idx="7">
                  <c:v>2017年度
平成29年度</c:v>
                </c:pt>
                <c:pt idx="8">
                  <c:v>2018年度
平成30年度</c:v>
                </c:pt>
              </c:strCache>
            </c:strRef>
          </c:cat>
          <c:val>
            <c:numRef>
              <c:f>'1-4-1産業構造_純生産額'!$C$9:$K$9</c:f>
              <c:numCache>
                <c:formatCode>#,##0.00_ ;[Red]\-#,##0.00\ </c:formatCode>
                <c:ptCount val="9"/>
                <c:pt idx="0" formatCode="_ * #,##0.00_ ;_ * \-#,##0.00_ ;_ * &quot;-&quot;_ ;_ @_ ">
                  <c:v>538.30999999999995</c:v>
                </c:pt>
                <c:pt idx="1">
                  <c:v>564.29</c:v>
                </c:pt>
                <c:pt idx="2">
                  <c:v>585.85</c:v>
                </c:pt>
                <c:pt idx="3">
                  <c:v>585.16</c:v>
                </c:pt>
                <c:pt idx="4">
                  <c:v>867.17</c:v>
                </c:pt>
                <c:pt idx="5">
                  <c:v>885.82</c:v>
                </c:pt>
                <c:pt idx="6">
                  <c:v>923.07</c:v>
                </c:pt>
                <c:pt idx="7">
                  <c:v>954.92</c:v>
                </c:pt>
                <c:pt idx="8">
                  <c:v>996.5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FB-404D-BBC3-6DB27000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565885184"/>
        <c:axId val="565884792"/>
      </c:barChart>
      <c:catAx>
        <c:axId val="56588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4792"/>
        <c:crosses val="autoZero"/>
        <c:auto val="1"/>
        <c:lblAlgn val="ctr"/>
        <c:lblOffset val="100"/>
        <c:noMultiLvlLbl val="0"/>
      </c:catAx>
      <c:valAx>
        <c:axId val="565884792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億円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1.9407520296522074E-3"/>
              <c:y val="2.010630142468105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5184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275484795169832"/>
          <c:y val="7.4797794510295765E-2"/>
          <c:w val="0.5035517366898481"/>
          <c:h val="0.81593789130777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'1-4-2本町で働く産業別就業者数'!$C$53</c:f>
              <c:strCache>
                <c:ptCount val="1"/>
                <c:pt idx="0">
                  <c:v>15～29歳</c:v>
                </c:pt>
              </c:strCache>
            </c:strRef>
          </c:tx>
          <c:spPr>
            <a:solidFill>
              <a:srgbClr val="0041FF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4.884004884004884E-3"/>
                  <c:y val="2.81513890305058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5A-4E37-BB74-FFDA6A49BB8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E5-4281-93AA-CBA09775C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'1-4-2本町で働く産業別就業者数'!$B$54:$B$74</c:f>
              <c:strCache>
                <c:ptCount val="21"/>
                <c:pt idx="0">
                  <c:v>農業、林業(N=498)</c:v>
                </c:pt>
                <c:pt idx="1">
                  <c:v>漁業（N＝14）</c:v>
                </c:pt>
                <c:pt idx="2">
                  <c:v>鉱業、採石業、砂利採取業（N＝5）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'1-4-2本町で働く産業別就業者数'!$C$54:$C$74</c:f>
              <c:numCache>
                <c:formatCode>0.0%</c:formatCode>
                <c:ptCount val="21"/>
                <c:pt idx="0">
                  <c:v>3.614457831325301E-2</c:v>
                </c:pt>
                <c:pt idx="1">
                  <c:v>0.21428571428571427</c:v>
                </c:pt>
                <c:pt idx="2">
                  <c:v>0.2</c:v>
                </c:pt>
                <c:pt idx="3">
                  <c:v>0.15242080095636582</c:v>
                </c:pt>
                <c:pt idx="4">
                  <c:v>8.7640449438202248E-2</c:v>
                </c:pt>
                <c:pt idx="5">
                  <c:v>0.11</c:v>
                </c:pt>
                <c:pt idx="6">
                  <c:v>0.18414918414918416</c:v>
                </c:pt>
                <c:pt idx="7">
                  <c:v>0.12244897959183673</c:v>
                </c:pt>
                <c:pt idx="8">
                  <c:v>0.19586840091813312</c:v>
                </c:pt>
                <c:pt idx="9">
                  <c:v>0.20698254364089774</c:v>
                </c:pt>
                <c:pt idx="10">
                  <c:v>0.14035087719298245</c:v>
                </c:pt>
                <c:pt idx="11">
                  <c:v>0.127831715210356</c:v>
                </c:pt>
                <c:pt idx="12">
                  <c:v>0.27771556550951848</c:v>
                </c:pt>
                <c:pt idx="13">
                  <c:v>0.22044728434504793</c:v>
                </c:pt>
                <c:pt idx="14">
                  <c:v>0.13515825491873396</c:v>
                </c:pt>
                <c:pt idx="15">
                  <c:v>0.16578638497652581</c:v>
                </c:pt>
                <c:pt idx="16">
                  <c:v>0.12041884816753927</c:v>
                </c:pt>
                <c:pt idx="17">
                  <c:v>0.14776357827476039</c:v>
                </c:pt>
                <c:pt idx="18">
                  <c:v>0.15199161425576521</c:v>
                </c:pt>
                <c:pt idx="19">
                  <c:v>0.20408163265306123</c:v>
                </c:pt>
                <c:pt idx="20">
                  <c:v>0.16238920108916052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5A-4E37-BB74-FFDA6A49BB80}"/>
            </c:ext>
          </c:extLst>
        </c:ser>
        <c:ser>
          <c:idx val="2"/>
          <c:order val="1"/>
          <c:tx>
            <c:strRef>
              <c:f>'1-4-2本町で働く産業別就業者数'!$D$53</c:f>
              <c:strCache>
                <c:ptCount val="1"/>
                <c:pt idx="0">
                  <c:v>30代</c:v>
                </c:pt>
              </c:strCache>
            </c:strRef>
          </c:tx>
          <c:spPr>
            <a:pattFill prst="pct20">
              <a:fgClr>
                <a:srgbClr val="66CCFF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E5-4281-93AA-CBA09775C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'1-4-2本町で働く産業別就業者数'!$B$54:$B$74</c:f>
              <c:strCache>
                <c:ptCount val="21"/>
                <c:pt idx="0">
                  <c:v>農業、林業(N=498)</c:v>
                </c:pt>
                <c:pt idx="1">
                  <c:v>漁業（N＝14）</c:v>
                </c:pt>
                <c:pt idx="2">
                  <c:v>鉱業、採石業、砂利採取業（N＝5）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'1-4-2本町で働く産業別就業者数'!$D$54:$D$74</c:f>
              <c:numCache>
                <c:formatCode>0.0%</c:formatCode>
                <c:ptCount val="21"/>
                <c:pt idx="0">
                  <c:v>8.8353413654618476E-2</c:v>
                </c:pt>
                <c:pt idx="1">
                  <c:v>0</c:v>
                </c:pt>
                <c:pt idx="2">
                  <c:v>0.2</c:v>
                </c:pt>
                <c:pt idx="3">
                  <c:v>0.214584578601315</c:v>
                </c:pt>
                <c:pt idx="4">
                  <c:v>0.23595505617977527</c:v>
                </c:pt>
                <c:pt idx="5">
                  <c:v>0.28000000000000003</c:v>
                </c:pt>
                <c:pt idx="6">
                  <c:v>0.36363636363636365</c:v>
                </c:pt>
                <c:pt idx="7">
                  <c:v>0.19897959183673469</c:v>
                </c:pt>
                <c:pt idx="8">
                  <c:v>0.22417750573833206</c:v>
                </c:pt>
                <c:pt idx="9">
                  <c:v>0.31920199501246882</c:v>
                </c:pt>
                <c:pt idx="10">
                  <c:v>0.22305764411027568</c:v>
                </c:pt>
                <c:pt idx="11">
                  <c:v>0.23786407766990292</c:v>
                </c:pt>
                <c:pt idx="12">
                  <c:v>0.20492721164613661</c:v>
                </c:pt>
                <c:pt idx="13">
                  <c:v>0.24920127795527156</c:v>
                </c:pt>
                <c:pt idx="14">
                  <c:v>0.2660393498716852</c:v>
                </c:pt>
                <c:pt idx="15">
                  <c:v>0.27904929577464788</c:v>
                </c:pt>
                <c:pt idx="16">
                  <c:v>0.2879581151832461</c:v>
                </c:pt>
                <c:pt idx="17">
                  <c:v>0.21565495207667731</c:v>
                </c:pt>
                <c:pt idx="18">
                  <c:v>0.2882599580712788</c:v>
                </c:pt>
                <c:pt idx="19">
                  <c:v>0.16326530612244897</c:v>
                </c:pt>
                <c:pt idx="20">
                  <c:v>0.24106366954405886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5A-4E37-BB74-FFDA6A49BB80}"/>
            </c:ext>
          </c:extLst>
        </c:ser>
        <c:ser>
          <c:idx val="4"/>
          <c:order val="2"/>
          <c:tx>
            <c:strRef>
              <c:f>'1-4-2本町で働く産業別就業者数'!$E$53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35A16B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E5-4281-93AA-CBA09775C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'1-4-2本町で働く産業別就業者数'!$B$54:$B$74</c:f>
              <c:strCache>
                <c:ptCount val="21"/>
                <c:pt idx="0">
                  <c:v>農業、林業(N=498)</c:v>
                </c:pt>
                <c:pt idx="1">
                  <c:v>漁業（N＝14）</c:v>
                </c:pt>
                <c:pt idx="2">
                  <c:v>鉱業、採石業、砂利採取業（N＝5）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'1-4-2本町で働く産業別就業者数'!$E$54:$E$74</c:f>
              <c:numCache>
                <c:formatCode>0.0%</c:formatCode>
                <c:ptCount val="21"/>
                <c:pt idx="0">
                  <c:v>0.15060240963855423</c:v>
                </c:pt>
                <c:pt idx="1">
                  <c:v>0.2857142857142857</c:v>
                </c:pt>
                <c:pt idx="2">
                  <c:v>0</c:v>
                </c:pt>
                <c:pt idx="3">
                  <c:v>0.23909145248057381</c:v>
                </c:pt>
                <c:pt idx="4">
                  <c:v>0.22247191011235956</c:v>
                </c:pt>
                <c:pt idx="5">
                  <c:v>0.32</c:v>
                </c:pt>
                <c:pt idx="6">
                  <c:v>0.28904428904428903</c:v>
                </c:pt>
                <c:pt idx="7">
                  <c:v>0.23341836734693877</c:v>
                </c:pt>
                <c:pt idx="8">
                  <c:v>0.23986228003060445</c:v>
                </c:pt>
                <c:pt idx="9">
                  <c:v>0.24937655860349128</c:v>
                </c:pt>
                <c:pt idx="10">
                  <c:v>0.18045112781954886</c:v>
                </c:pt>
                <c:pt idx="11">
                  <c:v>0.28317152103559873</c:v>
                </c:pt>
                <c:pt idx="12">
                  <c:v>0.21388577827547592</c:v>
                </c:pt>
                <c:pt idx="13">
                  <c:v>0.19808306709265175</c:v>
                </c:pt>
                <c:pt idx="14">
                  <c:v>0.31137724550898205</c:v>
                </c:pt>
                <c:pt idx="15">
                  <c:v>0.24090375586854459</c:v>
                </c:pt>
                <c:pt idx="16">
                  <c:v>0.34031413612565448</c:v>
                </c:pt>
                <c:pt idx="17">
                  <c:v>0.24201277955271566</c:v>
                </c:pt>
                <c:pt idx="18">
                  <c:v>0.32599580712788262</c:v>
                </c:pt>
                <c:pt idx="19">
                  <c:v>0.22157434402332363</c:v>
                </c:pt>
                <c:pt idx="20">
                  <c:v>0.24593013151034124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5A-4E37-BB74-FFDA6A49BB80}"/>
            </c:ext>
          </c:extLst>
        </c:ser>
        <c:ser>
          <c:idx val="6"/>
          <c:order val="3"/>
          <c:tx>
            <c:strRef>
              <c:f>'1-4-2本町で働く産業別就業者数'!$F$53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rgbClr val="FAF5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E5-4281-93AA-CBA09775C5B8}"/>
                </c:ext>
              </c:extLst>
            </c:dLbl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EC-4F91-BC84-7705C0C17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'1-4-2本町で働く産業別就業者数'!$B$54:$B$74</c:f>
              <c:strCache>
                <c:ptCount val="21"/>
                <c:pt idx="0">
                  <c:v>農業、林業(N=498)</c:v>
                </c:pt>
                <c:pt idx="1">
                  <c:v>漁業（N＝14）</c:v>
                </c:pt>
                <c:pt idx="2">
                  <c:v>鉱業、採石業、砂利採取業（N＝5）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'1-4-2本町で働く産業別就業者数'!$F$54:$F$74</c:f>
              <c:numCache>
                <c:formatCode>0.0%</c:formatCode>
                <c:ptCount val="21"/>
                <c:pt idx="0">
                  <c:v>0.15461847389558234</c:v>
                </c:pt>
                <c:pt idx="1">
                  <c:v>0.21428571428571427</c:v>
                </c:pt>
                <c:pt idx="2">
                  <c:v>0.2</c:v>
                </c:pt>
                <c:pt idx="3">
                  <c:v>0.19187089061566048</c:v>
                </c:pt>
                <c:pt idx="4">
                  <c:v>0.21685393258426966</c:v>
                </c:pt>
                <c:pt idx="5">
                  <c:v>0.23</c:v>
                </c:pt>
                <c:pt idx="6">
                  <c:v>0.12354312354312354</c:v>
                </c:pt>
                <c:pt idx="7">
                  <c:v>0.18877551020408162</c:v>
                </c:pt>
                <c:pt idx="8">
                  <c:v>0.19127773527161437</c:v>
                </c:pt>
                <c:pt idx="9">
                  <c:v>0.14962593516209477</c:v>
                </c:pt>
                <c:pt idx="10">
                  <c:v>0.18045112781954886</c:v>
                </c:pt>
                <c:pt idx="11">
                  <c:v>0.16019417475728157</c:v>
                </c:pt>
                <c:pt idx="12">
                  <c:v>0.15005599104143338</c:v>
                </c:pt>
                <c:pt idx="13">
                  <c:v>0.15335463258785942</c:v>
                </c:pt>
                <c:pt idx="14">
                  <c:v>0.18306244653550044</c:v>
                </c:pt>
                <c:pt idx="15">
                  <c:v>0.17664319248826291</c:v>
                </c:pt>
                <c:pt idx="16">
                  <c:v>0.18324607329842932</c:v>
                </c:pt>
                <c:pt idx="17">
                  <c:v>0.17412140575079874</c:v>
                </c:pt>
                <c:pt idx="18">
                  <c:v>0.15513626834381553</c:v>
                </c:pt>
                <c:pt idx="19">
                  <c:v>0.1282798833819242</c:v>
                </c:pt>
                <c:pt idx="20">
                  <c:v>0.17617750999362725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15A-4E37-BB74-FFDA6A49BB80}"/>
            </c:ext>
          </c:extLst>
        </c:ser>
        <c:ser>
          <c:idx val="1"/>
          <c:order val="4"/>
          <c:tx>
            <c:strRef>
              <c:f>'1-4-2本町で働く産業別就業者数'!$G$53</c:f>
              <c:strCache>
                <c:ptCount val="1"/>
                <c:pt idx="0">
                  <c:v>60代</c:v>
                </c:pt>
              </c:strCache>
            </c:strRef>
          </c:tx>
          <c:spPr>
            <a:pattFill prst="dkUpDiag">
              <a:fgClr>
                <a:srgbClr val="FF99A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6"/>
              <c:layout>
                <c:manualLayout>
                  <c:x val="-5.1282051282051461E-2"/>
                  <c:y val="2.30328264275088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E5-4281-93AA-CBA09775C5B8}"/>
                </c:ext>
              </c:extLst>
            </c:dLbl>
            <c:dLbl>
              <c:idx val="14"/>
              <c:layout>
                <c:manualLayout>
                  <c:x val="1.0025062656641603E-2"/>
                  <c:y val="2.001655770584750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5A-4E37-BB74-FFDA6A49BB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'1-4-2本町で働く産業別就業者数'!$B$54:$B$74</c:f>
              <c:strCache>
                <c:ptCount val="21"/>
                <c:pt idx="0">
                  <c:v>農業、林業(N=498)</c:v>
                </c:pt>
                <c:pt idx="1">
                  <c:v>漁業（N＝14）</c:v>
                </c:pt>
                <c:pt idx="2">
                  <c:v>鉱業、採石業、砂利採取業（N＝5）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'1-4-2本町で働く産業別就業者数'!$G$54:$G$74</c:f>
              <c:numCache>
                <c:formatCode>0.0%</c:formatCode>
                <c:ptCount val="21"/>
                <c:pt idx="0">
                  <c:v>0.30923694779116467</c:v>
                </c:pt>
                <c:pt idx="1">
                  <c:v>7.1428571428571425E-2</c:v>
                </c:pt>
                <c:pt idx="2">
                  <c:v>0.4</c:v>
                </c:pt>
                <c:pt idx="3">
                  <c:v>0.17154811715481172</c:v>
                </c:pt>
                <c:pt idx="4">
                  <c:v>0.17865168539325843</c:v>
                </c:pt>
                <c:pt idx="5">
                  <c:v>0.06</c:v>
                </c:pt>
                <c:pt idx="6">
                  <c:v>3.0303030303030304E-2</c:v>
                </c:pt>
                <c:pt idx="7">
                  <c:v>0.1951530612244898</c:v>
                </c:pt>
                <c:pt idx="8">
                  <c:v>0.1182096403978577</c:v>
                </c:pt>
                <c:pt idx="9">
                  <c:v>6.2344139650872821E-2</c:v>
                </c:pt>
                <c:pt idx="10">
                  <c:v>0.16541353383458646</c:v>
                </c:pt>
                <c:pt idx="11">
                  <c:v>0.14724919093851133</c:v>
                </c:pt>
                <c:pt idx="12">
                  <c:v>0.11982082866741321</c:v>
                </c:pt>
                <c:pt idx="13">
                  <c:v>0.15015974440894569</c:v>
                </c:pt>
                <c:pt idx="14">
                  <c:v>8.2121471343028232E-2</c:v>
                </c:pt>
                <c:pt idx="15">
                  <c:v>0.11678403755868545</c:v>
                </c:pt>
                <c:pt idx="16">
                  <c:v>6.8062827225130892E-2</c:v>
                </c:pt>
                <c:pt idx="17">
                  <c:v>0.16293929712460065</c:v>
                </c:pt>
                <c:pt idx="18">
                  <c:v>7.1278825995807121E-2</c:v>
                </c:pt>
                <c:pt idx="19">
                  <c:v>0.17784256559766765</c:v>
                </c:pt>
                <c:pt idx="20">
                  <c:v>0.13365390185968368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5A-4E37-BB74-FFDA6A49BB80}"/>
            </c:ext>
          </c:extLst>
        </c:ser>
        <c:ser>
          <c:idx val="3"/>
          <c:order val="5"/>
          <c:tx>
            <c:strRef>
              <c:f>'1-4-2本町で働く産業別就業者数'!$H$53</c:f>
              <c:strCache>
                <c:ptCount val="1"/>
                <c:pt idx="0">
                  <c:v>70代</c:v>
                </c:pt>
              </c:strCache>
            </c:strRef>
          </c:tx>
          <c:spPr>
            <a:solidFill>
              <a:srgbClr val="FF33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5A-4E37-BB74-FFDA6A49BB8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E5-4281-93AA-CBA09775C5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E5-4281-93AA-CBA09775C5B8}"/>
                </c:ext>
              </c:extLst>
            </c:dLbl>
            <c:dLbl>
              <c:idx val="3"/>
              <c:layout>
                <c:manualLayout>
                  <c:x val="-4.6342091853903054E-2"/>
                  <c:y val="2.0475257963383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EC-4F91-BC84-7705C0C17334}"/>
                </c:ext>
              </c:extLst>
            </c:dLbl>
            <c:dLbl>
              <c:idx val="4"/>
              <c:layout>
                <c:manualLayout>
                  <c:x val="-4.9601562962524423E-2"/>
                  <c:y val="2.03370227852479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EC-4F91-BC84-7705C0C173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5A-4E37-BB74-FFDA6A49BB80}"/>
                </c:ext>
              </c:extLst>
            </c:dLbl>
            <c:dLbl>
              <c:idx val="7"/>
              <c:layout>
                <c:manualLayout>
                  <c:x val="-5.1757568765442963E-2"/>
                  <c:y val="2.28806861666820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EC-4F91-BC84-7705C0C17334}"/>
                </c:ext>
              </c:extLst>
            </c:dLbl>
            <c:dLbl>
              <c:idx val="8"/>
              <c:layout>
                <c:manualLayout>
                  <c:x val="-5.3616182592560548E-2"/>
                  <c:y val="2.04740489017085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EC-4F91-BC84-7705C0C17334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E5-4281-93AA-CBA09775C5B8}"/>
                </c:ext>
              </c:extLst>
            </c:dLbl>
            <c:dLbl>
              <c:idx val="11"/>
              <c:layout>
                <c:manualLayout>
                  <c:x val="-6.2028015728803128E-2"/>
                  <c:y val="2.28798801255650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15A-4E37-BB74-FFDA6A49BB80}"/>
                </c:ext>
              </c:extLst>
            </c:dLbl>
            <c:dLbl>
              <c:idx val="12"/>
              <c:layout>
                <c:manualLayout>
                  <c:x val="-6.1536346418236361E-2"/>
                  <c:y val="2.28796786152858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15A-4E37-BB74-FFDA6A49BB80}"/>
                </c:ext>
              </c:extLst>
            </c:dLbl>
            <c:dLbl>
              <c:idx val="13"/>
              <c:layout>
                <c:manualLayout>
                  <c:x val="3.930912482093584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15A-4E37-BB74-FFDA6A49BB80}"/>
                </c:ext>
              </c:extLst>
            </c:dLbl>
            <c:dLbl>
              <c:idx val="14"/>
              <c:layout>
                <c:manualLayout>
                  <c:x val="-4.740715102919827E-2"/>
                  <c:y val="2.28796786152858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EC-4F91-BC84-7705C0C17334}"/>
                </c:ext>
              </c:extLst>
            </c:dLbl>
            <c:dLbl>
              <c:idx val="15"/>
              <c:layout>
                <c:manualLayout>
                  <c:x val="-4.543405758490715E-2"/>
                  <c:y val="2.28795259438607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15A-4E37-BB74-FFDA6A49BB8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15A-4E37-BB74-FFDA6A49BB80}"/>
                </c:ext>
              </c:extLst>
            </c:dLbl>
            <c:dLbl>
              <c:idx val="17"/>
              <c:layout>
                <c:manualLayout>
                  <c:x val="-5.1153605799275088E-2"/>
                  <c:y val="2.303464002002215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15A-4E37-BB74-FFDA6A49BB80}"/>
                </c:ext>
              </c:extLst>
            </c:dLbl>
            <c:dLbl>
              <c:idx val="19"/>
              <c:layout>
                <c:manualLayout>
                  <c:x val="-5.8608058608058788E-2"/>
                  <c:y val="2.04742504119877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EC-4F91-BC84-7705C0C17334}"/>
                </c:ext>
              </c:extLst>
            </c:dLbl>
            <c:dLbl>
              <c:idx val="20"/>
              <c:layout>
                <c:manualLayout>
                  <c:x val="-6.1340986222875989E-2"/>
                  <c:y val="2.03209010894855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EC-4F91-BC84-7705C0C17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'1-4-2本町で働く産業別就業者数'!$B$54:$B$74</c:f>
              <c:strCache>
                <c:ptCount val="21"/>
                <c:pt idx="0">
                  <c:v>農業、林業(N=498)</c:v>
                </c:pt>
                <c:pt idx="1">
                  <c:v>漁業（N＝14）</c:v>
                </c:pt>
                <c:pt idx="2">
                  <c:v>鉱業、採石業、砂利採取業（N＝5）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'1-4-2本町で働く産業別就業者数'!$H$54:$H$74</c:f>
              <c:numCache>
                <c:formatCode>0.0%</c:formatCode>
                <c:ptCount val="21"/>
                <c:pt idx="0">
                  <c:v>0.18072289156626506</c:v>
                </c:pt>
                <c:pt idx="1">
                  <c:v>0.21428571428571427</c:v>
                </c:pt>
                <c:pt idx="2">
                  <c:v>0</c:v>
                </c:pt>
                <c:pt idx="3">
                  <c:v>2.9886431560071727E-2</c:v>
                </c:pt>
                <c:pt idx="4">
                  <c:v>5.1685393258426963E-2</c:v>
                </c:pt>
                <c:pt idx="5">
                  <c:v>0</c:v>
                </c:pt>
                <c:pt idx="6">
                  <c:v>9.324009324009324E-3</c:v>
                </c:pt>
                <c:pt idx="7">
                  <c:v>5.7397959183673471E-2</c:v>
                </c:pt>
                <c:pt idx="8">
                  <c:v>2.2953328232593728E-2</c:v>
                </c:pt>
                <c:pt idx="9">
                  <c:v>1.2468827930174564E-2</c:v>
                </c:pt>
                <c:pt idx="10">
                  <c:v>7.5187969924812026E-2</c:v>
                </c:pt>
                <c:pt idx="11">
                  <c:v>3.8834951456310676E-2</c:v>
                </c:pt>
                <c:pt idx="12">
                  <c:v>3.2474804031354984E-2</c:v>
                </c:pt>
                <c:pt idx="13">
                  <c:v>2.8753993610223641E-2</c:v>
                </c:pt>
                <c:pt idx="14">
                  <c:v>1.7964071856287425E-2</c:v>
                </c:pt>
                <c:pt idx="15">
                  <c:v>1.9953051643192488E-2</c:v>
                </c:pt>
                <c:pt idx="16">
                  <c:v>0</c:v>
                </c:pt>
                <c:pt idx="17">
                  <c:v>5.5111821086261982E-2</c:v>
                </c:pt>
                <c:pt idx="18">
                  <c:v>6.2893081761006293E-3</c:v>
                </c:pt>
                <c:pt idx="19">
                  <c:v>7.5801749271137031E-2</c:v>
                </c:pt>
                <c:pt idx="20">
                  <c:v>3.441283819013962E-2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15A-4E37-BB74-FFDA6A49BB80}"/>
            </c:ext>
          </c:extLst>
        </c:ser>
        <c:ser>
          <c:idx val="5"/>
          <c:order val="6"/>
          <c:tx>
            <c:strRef>
              <c:f>'1-4-2本町で働く産業別就業者数'!$I$53</c:f>
              <c:strCache>
                <c:ptCount val="1"/>
                <c:pt idx="0">
                  <c:v>80代以上</c:v>
                </c:pt>
              </c:strCache>
            </c:strRef>
          </c:tx>
          <c:spPr>
            <a:solidFill>
              <a:srgbClr val="6633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15A-4E37-BB74-FFDA6A49BB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E5-4281-93AA-CBA09775C5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E5-4281-93AA-CBA09775C5B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15A-4E37-BB74-FFDA6A49BB8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E5-4281-93AA-CBA09775C5B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15A-4E37-BB74-FFDA6A49BB80}"/>
                </c:ext>
              </c:extLst>
            </c:dLbl>
            <c:dLbl>
              <c:idx val="10"/>
              <c:layout>
                <c:manualLayout>
                  <c:x val="4.2899637545306839E-2"/>
                  <c:y val="2.0151027924085436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15A-4E37-BB74-FFDA6A49BB8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E5-4281-93AA-CBA09775C5B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15A-4E37-BB74-FFDA6A49BB8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E5-4281-93AA-CBA09775C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'1-4-2本町で働く産業別就業者数'!$B$54:$B$74</c:f>
              <c:strCache>
                <c:ptCount val="21"/>
                <c:pt idx="0">
                  <c:v>農業、林業(N=498)</c:v>
                </c:pt>
                <c:pt idx="1">
                  <c:v>漁業（N＝14）</c:v>
                </c:pt>
                <c:pt idx="2">
                  <c:v>鉱業、採石業、砂利採取業（N＝5）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'1-4-2本町で働く産業別就業者数'!$I$54:$I$74</c:f>
              <c:numCache>
                <c:formatCode>0.0%</c:formatCode>
                <c:ptCount val="21"/>
                <c:pt idx="0">
                  <c:v>8.0321285140562249E-2</c:v>
                </c:pt>
                <c:pt idx="1">
                  <c:v>0</c:v>
                </c:pt>
                <c:pt idx="2">
                  <c:v>0</c:v>
                </c:pt>
                <c:pt idx="3">
                  <c:v>5.977286312014345E-4</c:v>
                </c:pt>
                <c:pt idx="4">
                  <c:v>6.7415730337078653E-3</c:v>
                </c:pt>
                <c:pt idx="5">
                  <c:v>0</c:v>
                </c:pt>
                <c:pt idx="6">
                  <c:v>0</c:v>
                </c:pt>
                <c:pt idx="7">
                  <c:v>3.8265306122448979E-3</c:v>
                </c:pt>
                <c:pt idx="8">
                  <c:v>7.6511094108645756E-3</c:v>
                </c:pt>
                <c:pt idx="9">
                  <c:v>0</c:v>
                </c:pt>
                <c:pt idx="10">
                  <c:v>3.5087719298245612E-2</c:v>
                </c:pt>
                <c:pt idx="11">
                  <c:v>4.8543689320388345E-3</c:v>
                </c:pt>
                <c:pt idx="12">
                  <c:v>1.1198208286674132E-3</c:v>
                </c:pt>
                <c:pt idx="13">
                  <c:v>0</c:v>
                </c:pt>
                <c:pt idx="14">
                  <c:v>4.2771599657827203E-3</c:v>
                </c:pt>
                <c:pt idx="15">
                  <c:v>8.8028169014084509E-4</c:v>
                </c:pt>
                <c:pt idx="16">
                  <c:v>0</c:v>
                </c:pt>
                <c:pt idx="17">
                  <c:v>2.3961661341853034E-3</c:v>
                </c:pt>
                <c:pt idx="18">
                  <c:v>1.0482180293501049E-3</c:v>
                </c:pt>
                <c:pt idx="19">
                  <c:v>2.9154518950437316E-2</c:v>
                </c:pt>
                <c:pt idx="20">
                  <c:v>6.3727478129888184E-3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15A-4E37-BB74-FFDA6A49B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5884400"/>
        <c:axId val="565882440"/>
      </c:barChart>
      <c:catAx>
        <c:axId val="56588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2440"/>
        <c:crosses val="autoZero"/>
        <c:auto val="1"/>
        <c:lblAlgn val="ctr"/>
        <c:lblOffset val="100"/>
        <c:noMultiLvlLbl val="0"/>
      </c:catAx>
      <c:valAx>
        <c:axId val="5658824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440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4841087171795834"/>
          <c:y val="0.88710809777117539"/>
          <c:w val="0.68893256763957134"/>
          <c:h val="6.4267471848006449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275472144929255"/>
          <c:y val="8.2475336149372303E-2"/>
          <c:w val="0.5035517366898481"/>
          <c:h val="0.81593789130777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'1-4-3常住地と従業地'!$C$29</c:f>
              <c:strCache>
                <c:ptCount val="1"/>
                <c:pt idx="0">
                  <c:v>自宅で従業</c:v>
                </c:pt>
              </c:strCache>
            </c:strRef>
          </c:tx>
          <c:spPr>
            <a:solidFill>
              <a:srgbClr val="FF99A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F-4978-B7CC-E5DF8072E5F3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47592773531049E-2"/>
                      <c:h val="3.23177056111072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C41-4D9F-A7E5-231F55CD264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6314730731651237E-2"/>
                      <c:h val="2.71291159066037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C41-4D9F-A7E5-231F55CD264E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314730731651237E-2"/>
                      <c:h val="2.46099978835441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C41-4D9F-A7E5-231F55CD264E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74782075598212E-2"/>
                      <c:h val="2.97033768281209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41-4D9F-A7E5-231F55CD264E}"/>
                </c:ext>
              </c:extLst>
            </c:dLbl>
            <c:dLbl>
              <c:idx val="8"/>
              <c:layout>
                <c:manualLayout>
                  <c:x val="7.297867739268063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F2-4DD1-A851-D2920519ECCE}"/>
                </c:ext>
              </c:extLst>
            </c:dLbl>
            <c:dLbl>
              <c:idx val="9"/>
              <c:layout>
                <c:manualLayout>
                  <c:x val="5.1092638679524405E-2"/>
                  <c:y val="2.262242134257859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74782075598212E-2"/>
                      <c:h val="2.97585197265784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F2-4DD1-A851-D2920519ECCE}"/>
                </c:ext>
              </c:extLst>
            </c:dLbl>
            <c:dLbl>
              <c:idx val="12"/>
              <c:layout>
                <c:manualLayout>
                  <c:x val="5.2307459785924673E-2"/>
                  <c:y val="2.400157917905631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180910780313018E-2"/>
                      <c:h val="2.71842588050613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6F2-4DD1-A851-D2920519ECCE}"/>
                </c:ext>
              </c:extLst>
            </c:dLbl>
            <c:dLbl>
              <c:idx val="15"/>
              <c:layout>
                <c:manualLayout>
                  <c:x val="5.1090723228674209E-2"/>
                  <c:y val="2.133387199645590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74782075598212E-2"/>
                      <c:h val="2.71842588050613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C41-4D9F-A7E5-231F55CD264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8480180853305737E-2"/>
                      <c:h val="2.45548549850866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41-4D9F-A7E5-231F55CD264E}"/>
                </c:ext>
              </c:extLst>
            </c:dLbl>
            <c:dLbl>
              <c:idx val="17"/>
              <c:layout>
                <c:manualLayout>
                  <c:x val="9.7323600973236012E-3"/>
                  <c:y val="2.099737091918720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F2-4DD1-A851-D2920519ECCE}"/>
                </c:ext>
              </c:extLst>
            </c:dLbl>
            <c:dLbl>
              <c:idx val="18"/>
              <c:layout>
                <c:manualLayout>
                  <c:x val="5.8391058217772199E-2"/>
                  <c:y val="2.28056602524692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80180853305737E-2"/>
                      <c:h val="2.97585197265784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6F2-4DD1-A851-D2920519ECC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'1-4-3常住地と従業地'!$B$30:$B$50</c:f>
              <c:strCache>
                <c:ptCount val="21"/>
                <c:pt idx="0">
                  <c:v>農業、林業(N=498)</c:v>
                </c:pt>
                <c:pt idx="1">
                  <c:v>漁業(N=14)</c:v>
                </c:pt>
                <c:pt idx="2">
                  <c:v>鉱業、採石業、砂利採取業(N=5)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'1-4-3常住地と従業地'!$C$30:$C$50</c:f>
              <c:numCache>
                <c:formatCode>0.0%</c:formatCode>
                <c:ptCount val="21"/>
                <c:pt idx="0">
                  <c:v>0.39156626506024095</c:v>
                </c:pt>
                <c:pt idx="1">
                  <c:v>0.5714285714285714</c:v>
                </c:pt>
                <c:pt idx="2">
                  <c:v>0</c:v>
                </c:pt>
                <c:pt idx="3">
                  <c:v>7.4716078900179325E-2</c:v>
                </c:pt>
                <c:pt idx="4">
                  <c:v>7.6404494382022473E-2</c:v>
                </c:pt>
                <c:pt idx="5">
                  <c:v>0</c:v>
                </c:pt>
                <c:pt idx="6">
                  <c:v>0.10256410256410256</c:v>
                </c:pt>
                <c:pt idx="7">
                  <c:v>4.0816326530612242E-2</c:v>
                </c:pt>
                <c:pt idx="8">
                  <c:v>4.0933435348125477E-2</c:v>
                </c:pt>
                <c:pt idx="9">
                  <c:v>3.2418952618453865E-2</c:v>
                </c:pt>
                <c:pt idx="10">
                  <c:v>0.17042606516290726</c:v>
                </c:pt>
                <c:pt idx="11">
                  <c:v>0.11650485436893204</c:v>
                </c:pt>
                <c:pt idx="12">
                  <c:v>2.9115341545352745E-2</c:v>
                </c:pt>
                <c:pt idx="13">
                  <c:v>7.3482428115015971E-2</c:v>
                </c:pt>
                <c:pt idx="14">
                  <c:v>2.9940119760479042E-2</c:v>
                </c:pt>
                <c:pt idx="15">
                  <c:v>1.6431924882629109E-2</c:v>
                </c:pt>
                <c:pt idx="16">
                  <c:v>0</c:v>
                </c:pt>
                <c:pt idx="17">
                  <c:v>3.1948881789137379E-2</c:v>
                </c:pt>
                <c:pt idx="18">
                  <c:v>7.3375262054507341E-3</c:v>
                </c:pt>
                <c:pt idx="19">
                  <c:v>6.7055393586005832E-2</c:v>
                </c:pt>
                <c:pt idx="20">
                  <c:v>5.5906378541220089E-2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41-4D9F-A7E5-231F55CD264E}"/>
            </c:ext>
          </c:extLst>
        </c:ser>
        <c:ser>
          <c:idx val="2"/>
          <c:order val="1"/>
          <c:tx>
            <c:strRef>
              <c:f>'1-4-3常住地と従業地'!$D$29</c:f>
              <c:strCache>
                <c:ptCount val="1"/>
                <c:pt idx="0">
                  <c:v>自宅外の自町で従業</c:v>
                </c:pt>
              </c:strCache>
            </c:strRef>
          </c:tx>
          <c:spPr>
            <a:solidFill>
              <a:srgbClr val="FAF5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F-4978-B7CC-E5DF8072E5F3}"/>
                </c:ext>
              </c:extLst>
            </c:dLbl>
            <c:dLbl>
              <c:idx val="5"/>
              <c:layout>
                <c:manualLayout>
                  <c:x val="1.702835805829205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2-4DD1-A851-D2920519ECCE}"/>
                </c:ext>
              </c:extLst>
            </c:dLbl>
            <c:dLbl>
              <c:idx val="6"/>
              <c:layout>
                <c:manualLayout>
                  <c:x val="1.4598540145985313E-2"/>
                  <c:y val="2.099737091918720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F2-4DD1-A851-D2920519ECCE}"/>
                </c:ext>
              </c:extLst>
            </c:dLbl>
            <c:dLbl>
              <c:idx val="9"/>
              <c:layout>
                <c:manualLayout>
                  <c:x val="1.1506916898545577E-2"/>
                  <c:y val="1.6120822338799171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F2-4DD1-A851-D2920519ECCE}"/>
                </c:ext>
              </c:extLst>
            </c:dLbl>
            <c:dLbl>
              <c:idx val="10"/>
              <c:layout>
                <c:manualLayout>
                  <c:x val="9.7304903190240863E-3"/>
                  <c:y val="4.05395818342133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F2-4DD1-A851-D2920519ECCE}"/>
                </c:ext>
              </c:extLst>
            </c:dLbl>
            <c:dLbl>
              <c:idx val="16"/>
              <c:layout>
                <c:manualLayout>
                  <c:x val="-5.1131766423933851E-4"/>
                  <c:y val="6.045308378163985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F2-4DD1-A851-D2920519ECC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'1-4-3常住地と従業地'!$B$30:$B$50</c:f>
              <c:strCache>
                <c:ptCount val="21"/>
                <c:pt idx="0">
                  <c:v>農業、林業(N=498)</c:v>
                </c:pt>
                <c:pt idx="1">
                  <c:v>漁業(N=14)</c:v>
                </c:pt>
                <c:pt idx="2">
                  <c:v>鉱業、採石業、砂利採取業(N=5)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'1-4-3常住地と従業地'!$D$30:$D$50</c:f>
              <c:numCache>
                <c:formatCode>0.0%</c:formatCode>
                <c:ptCount val="21"/>
                <c:pt idx="0">
                  <c:v>0.31726907630522089</c:v>
                </c:pt>
                <c:pt idx="1">
                  <c:v>0</c:v>
                </c:pt>
                <c:pt idx="2">
                  <c:v>0.4</c:v>
                </c:pt>
                <c:pt idx="3">
                  <c:v>0.31560071727435746</c:v>
                </c:pt>
                <c:pt idx="4">
                  <c:v>0.24719101123595505</c:v>
                </c:pt>
                <c:pt idx="5">
                  <c:v>0.01</c:v>
                </c:pt>
                <c:pt idx="6">
                  <c:v>8.6247086247086241E-2</c:v>
                </c:pt>
                <c:pt idx="7">
                  <c:v>0.20025510204081631</c:v>
                </c:pt>
                <c:pt idx="8">
                  <c:v>0.29074215761285388</c:v>
                </c:pt>
                <c:pt idx="9">
                  <c:v>7.4812967581047385E-2</c:v>
                </c:pt>
                <c:pt idx="10">
                  <c:v>0.21303258145363407</c:v>
                </c:pt>
                <c:pt idx="11">
                  <c:v>0.13754045307443366</c:v>
                </c:pt>
                <c:pt idx="12">
                  <c:v>0.3314669652855543</c:v>
                </c:pt>
                <c:pt idx="13">
                  <c:v>0.24600638977635783</c:v>
                </c:pt>
                <c:pt idx="14">
                  <c:v>0.20615911035072712</c:v>
                </c:pt>
                <c:pt idx="15">
                  <c:v>0.32306338028169013</c:v>
                </c:pt>
                <c:pt idx="16">
                  <c:v>0.26178010471204188</c:v>
                </c:pt>
                <c:pt idx="17">
                  <c:v>0.21006389776357828</c:v>
                </c:pt>
                <c:pt idx="18">
                  <c:v>0.20545073375262055</c:v>
                </c:pt>
                <c:pt idx="19">
                  <c:v>0.17784256559766765</c:v>
                </c:pt>
                <c:pt idx="20">
                  <c:v>0.25635826429523201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C41-4D9F-A7E5-231F55CD264E}"/>
            </c:ext>
          </c:extLst>
        </c:ser>
        <c:ser>
          <c:idx val="4"/>
          <c:order val="2"/>
          <c:tx>
            <c:strRef>
              <c:f>'1-4-3常住地と従業地'!$E$29</c:f>
              <c:strCache>
                <c:ptCount val="1"/>
                <c:pt idx="0">
                  <c:v>他市区町村で従業</c:v>
                </c:pt>
              </c:strCache>
            </c:strRef>
          </c:tx>
          <c:spPr>
            <a:pattFill prst="dkUpDiag">
              <a:fgClr>
                <a:srgbClr val="66CCFF"/>
              </a:fgClr>
              <a:bgClr>
                <a:schemeClr val="bg1"/>
              </a:bgClr>
            </a:pattFill>
            <a:ln>
              <a:solidFill>
                <a:schemeClr val="tx1">
                  <a:alpha val="99000"/>
                </a:schemeClr>
              </a:solidFill>
            </a:ln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'1-4-3常住地と従業地'!$B$30:$B$50</c:f>
              <c:strCache>
                <c:ptCount val="21"/>
                <c:pt idx="0">
                  <c:v>農業、林業(N=498)</c:v>
                </c:pt>
                <c:pt idx="1">
                  <c:v>漁業(N=14)</c:v>
                </c:pt>
                <c:pt idx="2">
                  <c:v>鉱業、採石業、砂利採取業(N=5)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'1-4-3常住地と従業地'!$E$30:$E$50</c:f>
              <c:numCache>
                <c:formatCode>0.0%</c:formatCode>
                <c:ptCount val="21"/>
                <c:pt idx="0">
                  <c:v>0.28915662650602408</c:v>
                </c:pt>
                <c:pt idx="1">
                  <c:v>0.42857142857142855</c:v>
                </c:pt>
                <c:pt idx="2">
                  <c:v>0.6</c:v>
                </c:pt>
                <c:pt idx="3">
                  <c:v>0.6019127316198446</c:v>
                </c:pt>
                <c:pt idx="4">
                  <c:v>0.67078651685393254</c:v>
                </c:pt>
                <c:pt idx="5">
                  <c:v>0.98</c:v>
                </c:pt>
                <c:pt idx="6">
                  <c:v>0.80652680652680653</c:v>
                </c:pt>
                <c:pt idx="7">
                  <c:v>0.75382653061224492</c:v>
                </c:pt>
                <c:pt idx="8">
                  <c:v>0.66488140780413163</c:v>
                </c:pt>
                <c:pt idx="9">
                  <c:v>0.88778054862842892</c:v>
                </c:pt>
                <c:pt idx="10">
                  <c:v>0.61403508771929827</c:v>
                </c:pt>
                <c:pt idx="11">
                  <c:v>0.74271844660194175</c:v>
                </c:pt>
                <c:pt idx="12">
                  <c:v>0.62486002239641658</c:v>
                </c:pt>
                <c:pt idx="13">
                  <c:v>0.67412140575079871</c:v>
                </c:pt>
                <c:pt idx="14">
                  <c:v>0.76133447390932418</c:v>
                </c:pt>
                <c:pt idx="15">
                  <c:v>0.65786384976525825</c:v>
                </c:pt>
                <c:pt idx="16">
                  <c:v>0.73821989528795806</c:v>
                </c:pt>
                <c:pt idx="17">
                  <c:v>0.75559105431309903</c:v>
                </c:pt>
                <c:pt idx="18">
                  <c:v>0.78721174004192873</c:v>
                </c:pt>
                <c:pt idx="19">
                  <c:v>0.37026239067055394</c:v>
                </c:pt>
                <c:pt idx="20">
                  <c:v>0.675916806674005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41-4D9F-A7E5-231F55CD264E}"/>
            </c:ext>
          </c:extLst>
        </c:ser>
        <c:ser>
          <c:idx val="6"/>
          <c:order val="3"/>
          <c:tx>
            <c:strRef>
              <c:f>'1-4-3常住地と従業地'!$F$29</c:f>
              <c:strCache>
                <c:ptCount val="1"/>
                <c:pt idx="0">
                  <c:v>従業地「不詳」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F-4978-B7CC-E5DF8072E5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F-4978-B7CC-E5DF8072E5F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F-4978-B7CC-E5DF8072E5F3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F-4978-B7CC-E5DF8072E5F3}"/>
                </c:ext>
              </c:extLst>
            </c:dLbl>
            <c:dLbl>
              <c:idx val="1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F2-4DD1-A851-D2920519ECC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'1-4-3常住地と従業地'!$B$30:$B$50</c:f>
              <c:strCache>
                <c:ptCount val="21"/>
                <c:pt idx="0">
                  <c:v>農業、林業(N=498)</c:v>
                </c:pt>
                <c:pt idx="1">
                  <c:v>漁業(N=14)</c:v>
                </c:pt>
                <c:pt idx="2">
                  <c:v>鉱業、採石業、砂利採取業(N=5)</c:v>
                </c:pt>
                <c:pt idx="3">
                  <c:v>建設業(N=1673)</c:v>
                </c:pt>
                <c:pt idx="4">
                  <c:v>製造業(N=890)</c:v>
                </c:pt>
                <c:pt idx="5">
                  <c:v>電気・ガス・熱供給・水道業(N=100)</c:v>
                </c:pt>
                <c:pt idx="6">
                  <c:v>情報通信業(N=429)</c:v>
                </c:pt>
                <c:pt idx="7">
                  <c:v>運輸業、郵便業(N=784)</c:v>
                </c:pt>
                <c:pt idx="8">
                  <c:v>卸売業、小売業(N=2614)</c:v>
                </c:pt>
                <c:pt idx="9">
                  <c:v>金融業、保険業(N=401)</c:v>
                </c:pt>
                <c:pt idx="10">
                  <c:v>不動産業、物品賃貸業(N=399)</c:v>
                </c:pt>
                <c:pt idx="11">
                  <c:v>学術研究、専門・技術サービス業(N=618)</c:v>
                </c:pt>
                <c:pt idx="12">
                  <c:v>宿泊業、飲食サービス業(N=893)</c:v>
                </c:pt>
                <c:pt idx="13">
                  <c:v>生活関連サービス業、娯楽業(N=626)</c:v>
                </c:pt>
                <c:pt idx="14">
                  <c:v>教育、学習支援業(N=1169)</c:v>
                </c:pt>
                <c:pt idx="15">
                  <c:v>医療、福祉(N=3408)</c:v>
                </c:pt>
                <c:pt idx="16">
                  <c:v>複合サービス事業(N=191)</c:v>
                </c:pt>
                <c:pt idx="17">
                  <c:v>サービス業（他に分類されないもの）(N=1252)</c:v>
                </c:pt>
                <c:pt idx="18">
                  <c:v>公務（他に分類されるものを除く）(N=954)</c:v>
                </c:pt>
                <c:pt idx="19">
                  <c:v>分類不能の産業(N=343)</c:v>
                </c:pt>
                <c:pt idx="20">
                  <c:v>総数(N=17261)</c:v>
                </c:pt>
              </c:strCache>
            </c:strRef>
          </c:cat>
          <c:val>
            <c:numRef>
              <c:f>'1-4-3常住地と従業地'!$F$30:$F$50</c:f>
              <c:numCache>
                <c:formatCode>0.0%</c:formatCode>
                <c:ptCount val="21"/>
                <c:pt idx="0">
                  <c:v>2.008032128514056E-3</c:v>
                </c:pt>
                <c:pt idx="1">
                  <c:v>0</c:v>
                </c:pt>
                <c:pt idx="2">
                  <c:v>0</c:v>
                </c:pt>
                <c:pt idx="3">
                  <c:v>7.7704722056186493E-3</c:v>
                </c:pt>
                <c:pt idx="4">
                  <c:v>5.6179775280898875E-3</c:v>
                </c:pt>
                <c:pt idx="5">
                  <c:v>0.01</c:v>
                </c:pt>
                <c:pt idx="6">
                  <c:v>4.662004662004662E-3</c:v>
                </c:pt>
                <c:pt idx="7">
                  <c:v>5.1020408163265302E-3</c:v>
                </c:pt>
                <c:pt idx="8">
                  <c:v>3.4429992348890587E-3</c:v>
                </c:pt>
                <c:pt idx="9">
                  <c:v>4.9875311720698253E-3</c:v>
                </c:pt>
                <c:pt idx="10">
                  <c:v>2.5062656641604009E-3</c:v>
                </c:pt>
                <c:pt idx="11">
                  <c:v>3.2362459546925568E-3</c:v>
                </c:pt>
                <c:pt idx="12">
                  <c:v>1.4557670772676373E-2</c:v>
                </c:pt>
                <c:pt idx="13">
                  <c:v>6.3897763578274758E-3</c:v>
                </c:pt>
                <c:pt idx="14">
                  <c:v>2.5662959794696323E-3</c:v>
                </c:pt>
                <c:pt idx="15">
                  <c:v>2.6408450704225352E-3</c:v>
                </c:pt>
                <c:pt idx="16">
                  <c:v>0</c:v>
                </c:pt>
                <c:pt idx="17">
                  <c:v>2.3961661341853034E-3</c:v>
                </c:pt>
                <c:pt idx="18">
                  <c:v>0</c:v>
                </c:pt>
                <c:pt idx="19">
                  <c:v>0.38483965014577259</c:v>
                </c:pt>
                <c:pt idx="20">
                  <c:v>1.18185504895429E-2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C41-4D9F-A7E5-231F55CD2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5884400"/>
        <c:axId val="565882440"/>
      </c:barChart>
      <c:catAx>
        <c:axId val="56588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2440"/>
        <c:crosses val="autoZero"/>
        <c:auto val="1"/>
        <c:lblAlgn val="ctr"/>
        <c:lblOffset val="100"/>
        <c:noMultiLvlLbl val="0"/>
      </c:catAx>
      <c:valAx>
        <c:axId val="5658824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440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183356027864938"/>
          <c:y val="0.90246318104932854"/>
          <c:w val="0.72799011437438921"/>
          <c:h val="5.1288178207206679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275472144929255"/>
          <c:y val="0.24284612860892388"/>
          <c:w val="0.5035517366898481"/>
          <c:h val="0.363083169291338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'1-4-3常住地と従業地'!$C$87</c:f>
              <c:strCache>
                <c:ptCount val="1"/>
                <c:pt idx="0">
                  <c:v>県内他市町村で従業</c:v>
                </c:pt>
              </c:strCache>
            </c:strRef>
          </c:tx>
          <c:spPr>
            <a:solidFill>
              <a:srgbClr val="FF99A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'1-4-3常住地と従業地'!$B$89</c:f>
              <c:strCache>
                <c:ptCount val="1"/>
                <c:pt idx="0">
                  <c:v>他市区町村で従業（N=11667）</c:v>
                </c:pt>
              </c:strCache>
            </c:strRef>
          </c:cat>
          <c:val>
            <c:numRef>
              <c:f>'1-4-3常住地と従業地'!$C$89</c:f>
              <c:numCache>
                <c:formatCode>0.0%</c:formatCode>
                <c:ptCount val="1"/>
                <c:pt idx="0">
                  <c:v>0.98945744407302649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3-4B97-A476-90C347F800F0}"/>
            </c:ext>
          </c:extLst>
        </c:ser>
        <c:ser>
          <c:idx val="2"/>
          <c:order val="1"/>
          <c:tx>
            <c:strRef>
              <c:f>'1-4-3常住地と従業地'!$D$87</c:f>
              <c:strCache>
                <c:ptCount val="1"/>
                <c:pt idx="0">
                  <c:v>他県で従業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4.7619047619047804E-2"/>
                  <c:y val="0.177087434383202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4E-4F79-BB6B-A35DF7112B0D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'1-4-3常住地と従業地'!$B$89</c:f>
              <c:strCache>
                <c:ptCount val="1"/>
                <c:pt idx="0">
                  <c:v>他市区町村で従業（N=11667）</c:v>
                </c:pt>
              </c:strCache>
            </c:strRef>
          </c:cat>
          <c:val>
            <c:numRef>
              <c:f>'1-4-3常住地と従業地'!$D$89</c:f>
              <c:numCache>
                <c:formatCode>0.0%</c:formatCode>
                <c:ptCount val="1"/>
                <c:pt idx="0">
                  <c:v>1.7999485728979173E-3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3-4B97-A476-90C347F800F0}"/>
            </c:ext>
          </c:extLst>
        </c:ser>
        <c:ser>
          <c:idx val="4"/>
          <c:order val="2"/>
          <c:tx>
            <c:strRef>
              <c:f>'1-4-3常住地と従業地'!$E$87</c:f>
              <c:strCache>
                <c:ptCount val="1"/>
                <c:pt idx="0">
                  <c:v>従業市区町村「不詳・外国」</c:v>
                </c:pt>
              </c:strCache>
            </c:strRef>
          </c:tx>
          <c:spPr>
            <a:pattFill prst="dkUpDiag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3.9146093580407715E-2"/>
                  <c:y val="0.177083333333333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55-4B62-A165-DC18CB3E2A7E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'1-4-3常住地と従業地'!$B$89</c:f>
              <c:strCache>
                <c:ptCount val="1"/>
                <c:pt idx="0">
                  <c:v>他市区町村で従業（N=11667）</c:v>
                </c:pt>
              </c:strCache>
            </c:strRef>
          </c:cat>
          <c:val>
            <c:numRef>
              <c:f>'1-4-3常住地と従業地'!$E$89</c:f>
              <c:numCache>
                <c:formatCode>0.0%</c:formatCode>
                <c:ptCount val="1"/>
                <c:pt idx="0">
                  <c:v>8.7426073540755982E-3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3-4B97-A476-90C347F800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65884400"/>
        <c:axId val="565882440"/>
      </c:barChart>
      <c:catAx>
        <c:axId val="56588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2440"/>
        <c:crosses val="autoZero"/>
        <c:auto val="1"/>
        <c:lblAlgn val="ctr"/>
        <c:lblOffset val="100"/>
        <c:noMultiLvlLbl val="0"/>
      </c:catAx>
      <c:valAx>
        <c:axId val="565882440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5884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60298383754662"/>
          <c:y val="0.61133612204724408"/>
          <c:w val="0.6678396779349951"/>
          <c:h val="0.1971218832020997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1852060698211"/>
          <c:y val="7.2036904695897172E-2"/>
          <c:w val="0.83769045562468447"/>
          <c:h val="0.6505758654835074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66CCFF"/>
                </a:solidFill>
                <a:ln w="3175">
                  <a:noFill/>
                </a:ln>
                <a:effectLst/>
              </c:spPr>
            </c:marker>
            <c:bubble3D val="0"/>
            <c:spPr>
              <a:ln w="31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3865-409B-9638-A31B27C5FF57}"/>
              </c:ext>
            </c:extLst>
          </c:dPt>
          <c:dPt>
            <c:idx val="1"/>
            <c:marker>
              <c:symbol val="circle"/>
              <c:size val="5"/>
              <c:spPr>
                <a:solidFill>
                  <a:srgbClr val="FF99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3865-409B-9638-A31B27C5FF57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66CCFF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3865-409B-9638-A31B27C5FF57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rgbClr val="6633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1-3865-409B-9638-A31B27C5FF57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2-3865-409B-9638-A31B27C5FF57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66CCFF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3-3865-409B-9638-A31B27C5FF57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6633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4-3865-409B-9638-A31B27C5FF57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66CCFF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5-3865-409B-9638-A31B27C5FF57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6633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6-3865-409B-9638-A31B27C5FF57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66CCFF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7-3865-409B-9638-A31B27C5FF57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rgbClr val="66CCFF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3865-409B-9638-A31B27C5FF57}"/>
              </c:ext>
            </c:extLst>
          </c:dPt>
          <c:dPt>
            <c:idx val="11"/>
            <c:marker>
              <c:symbol val="circle"/>
              <c:size val="5"/>
              <c:spPr>
                <a:solidFill>
                  <a:srgbClr val="66CCFF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9-3865-409B-9638-A31B27C5FF57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66CCFF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3865-409B-9638-A31B27C5FF57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66CCFF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B-3865-409B-9638-A31B27C5FF57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rgbClr val="6633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C-3865-409B-9638-A31B27C5FF57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6633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D-3865-409B-9638-A31B27C5FF57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FF99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E-3865-409B-9638-A31B27C5FF57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FF99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F-3865-409B-9638-A31B27C5FF57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FF99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0-3865-409B-9638-A31B27C5FF57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rgbClr val="FF99A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31-3865-409B-9638-A31B27C5FF57}"/>
              </c:ext>
            </c:extLst>
          </c:dPt>
          <c:dLbls>
            <c:dLbl>
              <c:idx val="0"/>
              <c:layout>
                <c:manualLayout>
                  <c:x val="-0.17089648002642918"/>
                  <c:y val="-2.7200615292360428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Meiryo UI" panose="020B0604030504040204" pitchFamily="50" charset="-128"/>
                        <a:ea typeface="Meiryo UI" panose="020B0604030504040204" pitchFamily="50" charset="-128"/>
                        <a:cs typeface="+mn-cs"/>
                      </a:defRPr>
                    </a:pPr>
                    <a:fld id="{AB162D57-04ED-4AEA-98D2-144AD3A491A7}" type="CELLRANGE">
                      <a:rPr lang="ja-JP" altLang="en-US" sz="1100" b="1">
                        <a:solidFill>
                          <a:schemeClr val="tx1"/>
                        </a:solidFill>
                      </a:rPr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3865-409B-9638-A31B27C5FF57}"/>
                </c:ext>
              </c:extLst>
            </c:dLbl>
            <c:dLbl>
              <c:idx val="1"/>
              <c:layout>
                <c:manualLayout>
                  <c:x val="5.6418132699000631E-3"/>
                  <c:y val="-4.5151573958275605E-2"/>
                </c:manualLayout>
              </c:layout>
              <c:tx>
                <c:rich>
                  <a:bodyPr/>
                  <a:lstStyle/>
                  <a:p>
                    <a:fld id="{8B3B890B-7EF1-4F2A-9083-1AA3E678F86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3865-409B-9638-A31B27C5FF57}"/>
                </c:ext>
              </c:extLst>
            </c:dLbl>
            <c:dLbl>
              <c:idx val="2"/>
              <c:layout>
                <c:manualLayout>
                  <c:x val="-0.11189596318635402"/>
                  <c:y val="-2.885136675312194E-2"/>
                </c:manualLayout>
              </c:layout>
              <c:tx>
                <c:rich>
                  <a:bodyPr/>
                  <a:lstStyle/>
                  <a:p>
                    <a:fld id="{4818F32F-75D0-479E-8F40-986DE21EF4F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3865-409B-9638-A31B27C5FF57}"/>
                </c:ext>
              </c:extLst>
            </c:dLbl>
            <c:dLbl>
              <c:idx val="3"/>
              <c:layout>
                <c:manualLayout>
                  <c:x val="5.641813269900201E-3"/>
                  <c:y val="-6.1451781163429212E-2"/>
                </c:manualLayout>
              </c:layout>
              <c:tx>
                <c:rich>
                  <a:bodyPr/>
                  <a:lstStyle/>
                  <a:p>
                    <a:fld id="{811641C7-BE67-44EC-B412-430ECB6FB50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3865-409B-9638-A31B27C5FF57}"/>
                </c:ext>
              </c:extLst>
            </c:dLbl>
            <c:dLbl>
              <c:idx val="4"/>
              <c:layout>
                <c:manualLayout>
                  <c:x val="1.8806044233000668E-2"/>
                  <c:y val="-2.7710352248761184E-3"/>
                </c:manualLayout>
              </c:layout>
              <c:tx>
                <c:rich>
                  <a:bodyPr/>
                  <a:lstStyle/>
                  <a:p>
                    <a:fld id="{5B0B80D5-3A01-4E66-86E9-2779C2A4CA7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3865-409B-9638-A31B27C5FF57}"/>
                </c:ext>
              </c:extLst>
            </c:dLbl>
            <c:dLbl>
              <c:idx val="5"/>
              <c:layout>
                <c:manualLayout>
                  <c:x val="2.8209066349500315E-3"/>
                  <c:y val="3.6349462067492615E-2"/>
                </c:manualLayout>
              </c:layout>
              <c:tx>
                <c:rich>
                  <a:bodyPr/>
                  <a:lstStyle/>
                  <a:p>
                    <a:fld id="{048AC2F8-E8E8-4BBF-A58E-1C59BCE10EE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3865-409B-9638-A31B27C5FF57}"/>
                </c:ext>
              </c:extLst>
            </c:dLbl>
            <c:dLbl>
              <c:idx val="6"/>
              <c:layout>
                <c:manualLayout>
                  <c:x val="-0.11753777645625418"/>
                  <c:y val="-4.1891532517244846E-2"/>
                </c:manualLayout>
              </c:layout>
              <c:tx>
                <c:rich>
                  <a:bodyPr/>
                  <a:lstStyle/>
                  <a:p>
                    <a:fld id="{174F6DEE-AC29-4507-BFC3-4BCF4BB6925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3865-409B-9638-A31B27C5FF57}"/>
                </c:ext>
              </c:extLst>
            </c:dLbl>
            <c:dLbl>
              <c:idx val="7"/>
              <c:layout>
                <c:manualLayout>
                  <c:x val="-0.10343324328150368"/>
                  <c:y val="-2.7710352248761184E-3"/>
                </c:manualLayout>
              </c:layout>
              <c:tx>
                <c:rich>
                  <a:bodyPr/>
                  <a:lstStyle/>
                  <a:p>
                    <a:fld id="{244D2363-66BA-4CE8-855A-9D1D6C6AB3B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3865-409B-9638-A31B27C5FF57}"/>
                </c:ext>
              </c:extLst>
            </c:dLbl>
            <c:dLbl>
              <c:idx val="8"/>
              <c:layout>
                <c:manualLayout>
                  <c:x val="-9.5910825588303411E-2"/>
                  <c:y val="-4.8411615399306301E-2"/>
                </c:manualLayout>
              </c:layout>
              <c:tx>
                <c:rich>
                  <a:bodyPr/>
                  <a:lstStyle/>
                  <a:p>
                    <a:fld id="{5A08E3EA-DB6F-4AD4-97DF-DF3099A1318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3865-409B-9638-A31B27C5FF57}"/>
                </c:ext>
              </c:extLst>
            </c:dLbl>
            <c:dLbl>
              <c:idx val="9"/>
              <c:layout>
                <c:manualLayout>
                  <c:x val="-0.11753784979465245"/>
                  <c:y val="-2.8220019162707027E-3"/>
                </c:manualLayout>
              </c:layout>
              <c:tx>
                <c:rich>
                  <a:bodyPr/>
                  <a:lstStyle/>
                  <a:p>
                    <a:fld id="{E081E7F1-55F3-4895-BF0E-C047E16CC78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3865-409B-9638-A31B27C5FF57}"/>
                </c:ext>
              </c:extLst>
            </c:dLbl>
            <c:dLbl>
              <c:idx val="10"/>
              <c:layout>
                <c:manualLayout>
                  <c:x val="-0.11095090452527366"/>
                  <c:y val="6.2389530397077064E-2"/>
                </c:manualLayout>
              </c:layout>
              <c:tx>
                <c:rich>
                  <a:bodyPr/>
                  <a:lstStyle/>
                  <a:p>
                    <a:fld id="{42C2C89D-8C12-4F86-A333-FFF3C680DBA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3865-409B-9638-A31B27C5FF57}"/>
                </c:ext>
              </c:extLst>
            </c:dLbl>
            <c:dLbl>
              <c:idx val="11"/>
              <c:layout>
                <c:manualLayout>
                  <c:x val="-9.2149602126443256E-2"/>
                  <c:y val="-3.2846833354740972E-2"/>
                </c:manualLayout>
              </c:layout>
              <c:tx>
                <c:rich>
                  <a:bodyPr/>
                  <a:lstStyle/>
                  <a:p>
                    <a:fld id="{1FD2373D-E947-4380-82A7-A12F9E4CD84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3865-409B-9638-A31B27C5FF57}"/>
                </c:ext>
              </c:extLst>
            </c:dLbl>
            <c:dLbl>
              <c:idx val="12"/>
              <c:layout>
                <c:manualLayout>
                  <c:x val="2.8209589858501391E-3"/>
                  <c:y val="-2.0777024411084966E-2"/>
                </c:manualLayout>
              </c:layout>
              <c:tx>
                <c:rich>
                  <a:bodyPr/>
                  <a:lstStyle/>
                  <a:p>
                    <a:fld id="{CC22A1BF-2B57-4630-AEDF-89B25471B9E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3865-409B-9638-A31B27C5FF57}"/>
                </c:ext>
              </c:extLst>
            </c:dLbl>
            <c:dLbl>
              <c:idx val="13"/>
              <c:layout>
                <c:manualLayout>
                  <c:x val="-9.2149616741703341E-2"/>
                  <c:y val="3.3089420626461884E-2"/>
                </c:manualLayout>
              </c:layout>
              <c:tx>
                <c:rich>
                  <a:bodyPr/>
                  <a:lstStyle/>
                  <a:p>
                    <a:fld id="{AB01862B-95E3-4CAF-845D-2E93FC7C1E1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3865-409B-9638-A31B27C5FF57}"/>
                </c:ext>
              </c:extLst>
            </c:dLbl>
            <c:dLbl>
              <c:idx val="14"/>
              <c:layout>
                <c:manualLayout>
                  <c:x val="-0.10625414991645378"/>
                  <c:y val="-4.5151573958275605E-2"/>
                </c:manualLayout>
              </c:layout>
              <c:tx>
                <c:rich>
                  <a:bodyPr/>
                  <a:lstStyle/>
                  <a:p>
                    <a:fld id="{FAB3F930-1106-4741-9F9F-715C1FB1AE0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3865-409B-9638-A31B27C5FF57}"/>
                </c:ext>
              </c:extLst>
            </c:dLbl>
            <c:dLbl>
              <c:idx val="15"/>
              <c:layout>
                <c:manualLayout>
                  <c:x val="-9.2149616741703341E-2"/>
                  <c:y val="-5.1671656840337032E-2"/>
                </c:manualLayout>
              </c:layout>
              <c:tx>
                <c:rich>
                  <a:bodyPr/>
                  <a:lstStyle/>
                  <a:p>
                    <a:fld id="{BA744B3F-27A0-4004-ADD3-E3E1BCC0000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3865-409B-9638-A31B27C5FF57}"/>
                </c:ext>
              </c:extLst>
            </c:dLbl>
            <c:dLbl>
              <c:idx val="16"/>
              <c:layout>
                <c:manualLayout>
                  <c:x val="7.5224176932001986E-3"/>
                  <c:y val="-4.5151573958275577E-2"/>
                </c:manualLayout>
              </c:layout>
              <c:tx>
                <c:rich>
                  <a:bodyPr/>
                  <a:lstStyle/>
                  <a:p>
                    <a:fld id="{A4616D68-BF74-40CF-B64C-551DB649A39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3865-409B-9638-A31B27C5FF57}"/>
                </c:ext>
              </c:extLst>
            </c:dLbl>
            <c:dLbl>
              <c:idx val="17"/>
              <c:layout>
                <c:manualLayout>
                  <c:x val="3.7612088466001336E-3"/>
                  <c:y val="-4.8411615399306301E-2"/>
                </c:manualLayout>
              </c:layout>
              <c:tx>
                <c:rich>
                  <a:bodyPr/>
                  <a:lstStyle/>
                  <a:p>
                    <a:fld id="{E8094832-6617-4BA6-B606-632624ED640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3865-409B-9638-A31B27C5FF57}"/>
                </c:ext>
              </c:extLst>
            </c:dLbl>
            <c:dLbl>
              <c:idx val="18"/>
              <c:layout>
                <c:manualLayout>
                  <c:x val="4.7015110582501671E-3"/>
                  <c:y val="-3.8631491076214122E-2"/>
                </c:manualLayout>
              </c:layout>
              <c:tx>
                <c:rich>
                  <a:bodyPr/>
                  <a:lstStyle/>
                  <a:p>
                    <a:fld id="{2E7CA92C-675F-4D36-8219-1F38580D30F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3865-409B-9638-A31B27C5FF57}"/>
                </c:ext>
              </c:extLst>
            </c:dLbl>
            <c:dLbl>
              <c:idx val="19"/>
              <c:layout>
                <c:manualLayout>
                  <c:x val="5.641813269900201E-3"/>
                  <c:y val="-4.1891532517244909E-2"/>
                </c:manualLayout>
              </c:layout>
              <c:tx>
                <c:rich>
                  <a:bodyPr/>
                  <a:lstStyle/>
                  <a:p>
                    <a:fld id="{4C82EF05-E1C7-4B91-876F-58B1A5AB894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3865-409B-9638-A31B27C5F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317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昼夜間人口比率!$C$6:$C$25</c:f>
              <c:numCache>
                <c:formatCode>0.00</c:formatCode>
                <c:ptCount val="20"/>
                <c:pt idx="0">
                  <c:v>0.34271062800187785</c:v>
                </c:pt>
                <c:pt idx="1">
                  <c:v>0.52568753501026966</c:v>
                </c:pt>
                <c:pt idx="2">
                  <c:v>0.28326702930908498</c:v>
                </c:pt>
                <c:pt idx="3">
                  <c:v>0.33842110225826222</c:v>
                </c:pt>
                <c:pt idx="4">
                  <c:v>0.4714132396702278</c:v>
                </c:pt>
                <c:pt idx="5">
                  <c:v>0.3181436958344982</c:v>
                </c:pt>
                <c:pt idx="6">
                  <c:v>0.25943436048965807</c:v>
                </c:pt>
                <c:pt idx="7">
                  <c:v>0.26446021478364629</c:v>
                </c:pt>
                <c:pt idx="8">
                  <c:v>0.36323833461709976</c:v>
                </c:pt>
                <c:pt idx="9">
                  <c:v>0.2922786098589501</c:v>
                </c:pt>
                <c:pt idx="10">
                  <c:v>0.37371505427995005</c:v>
                </c:pt>
                <c:pt idx="11">
                  <c:v>0.31847606717185178</c:v>
                </c:pt>
                <c:pt idx="12">
                  <c:v>0.34160779912413897</c:v>
                </c:pt>
                <c:pt idx="13">
                  <c:v>0.34744609943548938</c:v>
                </c:pt>
                <c:pt idx="14">
                  <c:v>0.34227492516693531</c:v>
                </c:pt>
                <c:pt idx="15">
                  <c:v>0.29884540410856203</c:v>
                </c:pt>
                <c:pt idx="16">
                  <c:v>0.59163337869277033</c:v>
                </c:pt>
                <c:pt idx="17">
                  <c:v>0.63885016450119891</c:v>
                </c:pt>
                <c:pt idx="18">
                  <c:v>0.79215525488588223</c:v>
                </c:pt>
                <c:pt idx="19">
                  <c:v>0.76802712218020608</c:v>
                </c:pt>
              </c:numCache>
            </c:numRef>
          </c:xVal>
          <c:yVal>
            <c:numRef>
              <c:f>昼夜間人口比率!$D$6:$D$25</c:f>
              <c:numCache>
                <c:formatCode>0.00</c:formatCode>
                <c:ptCount val="20"/>
                <c:pt idx="0">
                  <c:v>0.93719089999999994</c:v>
                </c:pt>
                <c:pt idx="1">
                  <c:v>1.0925431000000001</c:v>
                </c:pt>
                <c:pt idx="2">
                  <c:v>0.95203000000000004</c:v>
                </c:pt>
                <c:pt idx="3">
                  <c:v>1.0222405000000001</c:v>
                </c:pt>
                <c:pt idx="4">
                  <c:v>0.93448290000000001</c:v>
                </c:pt>
                <c:pt idx="5">
                  <c:v>0.92648419999999998</c:v>
                </c:pt>
                <c:pt idx="6">
                  <c:v>1.0155267000000001</c:v>
                </c:pt>
                <c:pt idx="7">
                  <c:v>0.8808954</c:v>
                </c:pt>
                <c:pt idx="8">
                  <c:v>1.1443517000000001</c:v>
                </c:pt>
                <c:pt idx="9">
                  <c:v>0.91084029999999994</c:v>
                </c:pt>
                <c:pt idx="10">
                  <c:v>0.8594098</c:v>
                </c:pt>
                <c:pt idx="11">
                  <c:v>0.96845579999999998</c:v>
                </c:pt>
                <c:pt idx="12">
                  <c:v>0.97291369999999999</c:v>
                </c:pt>
                <c:pt idx="13">
                  <c:v>0.87040719999999994</c:v>
                </c:pt>
                <c:pt idx="14">
                  <c:v>1.0938540000000001</c:v>
                </c:pt>
                <c:pt idx="15">
                  <c:v>1.0454239000000001</c:v>
                </c:pt>
                <c:pt idx="16">
                  <c:v>1.0434591</c:v>
                </c:pt>
                <c:pt idx="17">
                  <c:v>1.0008397</c:v>
                </c:pt>
                <c:pt idx="18">
                  <c:v>1.0032684000000001</c:v>
                </c:pt>
                <c:pt idx="19">
                  <c:v>1.0370310999999999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昼夜間人口比率!$B$6:$B$25</c15:f>
                <c15:dlblRangeCache>
                  <c:ptCount val="20"/>
                  <c:pt idx="0">
                    <c:v>南風原町</c:v>
                  </c:pt>
                  <c:pt idx="1">
                    <c:v>那覇市</c:v>
                  </c:pt>
                  <c:pt idx="2">
                    <c:v>宜野湾市</c:v>
                  </c:pt>
                  <c:pt idx="3">
                    <c:v>浦添市</c:v>
                  </c:pt>
                  <c:pt idx="4">
                    <c:v>糸満市</c:v>
                  </c:pt>
                  <c:pt idx="5">
                    <c:v>豊見城市</c:v>
                  </c:pt>
                  <c:pt idx="6">
                    <c:v>北中城村</c:v>
                  </c:pt>
                  <c:pt idx="7">
                    <c:v>中城村</c:v>
                  </c:pt>
                  <c:pt idx="8">
                    <c:v>西原町</c:v>
                  </c:pt>
                  <c:pt idx="9">
                    <c:v>与那原町</c:v>
                  </c:pt>
                  <c:pt idx="10">
                    <c:v>八重瀬町</c:v>
                  </c:pt>
                  <c:pt idx="11">
                    <c:v>沖縄市</c:v>
                  </c:pt>
                  <c:pt idx="12">
                    <c:v>うるま市</c:v>
                  </c:pt>
                  <c:pt idx="13">
                    <c:v>読谷村</c:v>
                  </c:pt>
                  <c:pt idx="14">
                    <c:v>嘉手納町</c:v>
                  </c:pt>
                  <c:pt idx="15">
                    <c:v>北谷町</c:v>
                  </c:pt>
                  <c:pt idx="16">
                    <c:v>名護市</c:v>
                  </c:pt>
                  <c:pt idx="17">
                    <c:v>石垣市</c:v>
                  </c:pt>
                  <c:pt idx="18">
                    <c:v>宮古島市</c:v>
                  </c:pt>
                  <c:pt idx="19">
                    <c:v>本部町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D-3865-409B-9638-A31B27C5F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40168"/>
        <c:axId val="528741344"/>
      </c:scatterChart>
      <c:valAx>
        <c:axId val="528740168"/>
        <c:scaling>
          <c:orientation val="minMax"/>
          <c:max val="0.9"/>
        </c:scaling>
        <c:delete val="0"/>
        <c:axPos val="b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#,##0.00_ 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28741344"/>
        <c:crosses val="autoZero"/>
        <c:crossBetween val="midCat"/>
      </c:valAx>
      <c:valAx>
        <c:axId val="528741344"/>
        <c:scaling>
          <c:orientation val="minMax"/>
          <c:min val="0.8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#,##0.00_ " sourceLinked="0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28740168"/>
        <c:crosses val="autoZero"/>
        <c:crossBetween val="midCat"/>
        <c:majorUnit val="5.000000000000001E-2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8468302776022"/>
          <c:y val="0.14726609045334629"/>
          <c:w val="0.83445197999885046"/>
          <c:h val="0.59784439541458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'1-2人口構成の推移'!$B$18</c:f>
              <c:strCache>
                <c:ptCount val="1"/>
                <c:pt idx="0">
                  <c:v>年少人口（0～14歳人口）</c:v>
                </c:pt>
              </c:strCache>
            </c:strRef>
          </c:tx>
          <c:spPr>
            <a:solidFill>
              <a:srgbClr val="92D05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-2.59449192782527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3C-4579-A1DA-91714362AEB5}"/>
                </c:ext>
              </c:extLst>
            </c:dLbl>
            <c:dLbl>
              <c:idx val="4"/>
              <c:layout>
                <c:manualLayout>
                  <c:x val="-8.921227030437367E-17"/>
                  <c:y val="-3.0356162744614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C-4579-A1DA-91714362AEB5}"/>
                </c:ext>
              </c:extLst>
            </c:dLbl>
            <c:dLbl>
              <c:idx val="5"/>
              <c:layout>
                <c:manualLayout>
                  <c:x val="0"/>
                  <c:y val="-3.184874008711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69-4937-9072-6B2CED4BF87B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'1-2人口構成の推移'!$C$17:$J$17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'1-2人口構成の推移'!$C$18:$J$18</c:f>
              <c:numCache>
                <c:formatCode>#,##0_);[Red]\(#,##0\)</c:formatCode>
                <c:ptCount val="8"/>
                <c:pt idx="0">
                  <c:v>7281</c:v>
                </c:pt>
                <c:pt idx="1">
                  <c:v>6904</c:v>
                </c:pt>
                <c:pt idx="2">
                  <c:v>6672</c:v>
                </c:pt>
                <c:pt idx="3">
                  <c:v>6908</c:v>
                </c:pt>
                <c:pt idx="4">
                  <c:v>7380</c:v>
                </c:pt>
                <c:pt idx="5">
                  <c:v>8177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3C-4579-A1DA-91714362AEB5}"/>
            </c:ext>
          </c:extLst>
        </c:ser>
        <c:ser>
          <c:idx val="2"/>
          <c:order val="1"/>
          <c:tx>
            <c:strRef>
              <c:f>'1-2人口構成の推移'!$B$19</c:f>
              <c:strCache>
                <c:ptCount val="1"/>
                <c:pt idx="0">
                  <c:v>生産年齢人口（15～64歳人口）</c:v>
                </c:pt>
              </c:strCache>
            </c:strRef>
          </c:tx>
          <c:spPr>
            <a:pattFill prst="dkUpDiag">
              <a:fgClr>
                <a:srgbClr val="2FBAFF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39-4D64-98D4-FC7C94884539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39-4D64-98D4-FC7C9488453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39-4D64-98D4-FC7C94884539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C-4579-A1DA-91714362AEB5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C-4579-A1DA-91714362AEB5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3C-4579-A1DA-91714362AEB5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'1-2人口構成の推移'!$C$17:$J$17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'1-2人口構成の推移'!$C$19:$J$19</c:f>
              <c:numCache>
                <c:formatCode>#,##0_);[Red]\(#,##0\)</c:formatCode>
                <c:ptCount val="8"/>
                <c:pt idx="0">
                  <c:v>20294</c:v>
                </c:pt>
                <c:pt idx="1">
                  <c:v>21734</c:v>
                </c:pt>
                <c:pt idx="2">
                  <c:v>22394</c:v>
                </c:pt>
                <c:pt idx="3">
                  <c:v>23054</c:v>
                </c:pt>
                <c:pt idx="4">
                  <c:v>23454</c:v>
                </c:pt>
                <c:pt idx="5">
                  <c:v>24347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3C-4579-A1DA-91714362AEB5}"/>
            </c:ext>
          </c:extLst>
        </c:ser>
        <c:ser>
          <c:idx val="4"/>
          <c:order val="2"/>
          <c:tx>
            <c:strRef>
              <c:f>'1-2人口構成の推移'!$B$20</c:f>
              <c:strCache>
                <c:ptCount val="1"/>
                <c:pt idx="0">
                  <c:v>老年人口（65歳以上人口）</c:v>
                </c:pt>
              </c:strCache>
            </c:strRef>
          </c:tx>
          <c:spPr>
            <a:pattFill prst="pct75">
              <a:fgClr>
                <a:srgbClr val="F6AA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3C-4579-A1DA-91714362AEB5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39-4D64-98D4-FC7C9488453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39-4D64-98D4-FC7C94884539}"/>
                </c:ext>
              </c:extLst>
            </c:dLbl>
            <c:dLbl>
              <c:idx val="5"/>
              <c:layout>
                <c:manualLayout>
                  <c:x val="0"/>
                  <c:y val="7.74510023853855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3C-4579-A1DA-91714362AEB5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'1-2人口構成の推移'!$C$17:$J$17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'1-2人口構成の推移'!$C$20:$J$20</c:f>
              <c:numCache>
                <c:formatCode>#,##0_);[Red]\(#,##0\)</c:formatCode>
                <c:ptCount val="8"/>
                <c:pt idx="0">
                  <c:v>2674</c:v>
                </c:pt>
                <c:pt idx="1">
                  <c:v>3461</c:v>
                </c:pt>
                <c:pt idx="2">
                  <c:v>4461</c:v>
                </c:pt>
                <c:pt idx="3">
                  <c:v>5224</c:v>
                </c:pt>
                <c:pt idx="4">
                  <c:v>6383</c:v>
                </c:pt>
                <c:pt idx="5">
                  <c:v>7916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B3C-4579-A1DA-91714362AEB5}"/>
            </c:ext>
          </c:extLst>
        </c:ser>
        <c:ser>
          <c:idx val="1"/>
          <c:order val="3"/>
          <c:tx>
            <c:v>　</c:v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'1-2人口構成の推移'!$C$17:$J$17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'1-2人口構成の推移'!$C$21:$J$21</c:f>
              <c:numCache>
                <c:formatCode>#,##0_);[Red]\(#,##0\)</c:formatCode>
                <c:ptCount val="8"/>
                <c:pt idx="0">
                  <c:v>30249</c:v>
                </c:pt>
                <c:pt idx="1">
                  <c:v>32099</c:v>
                </c:pt>
                <c:pt idx="2">
                  <c:v>33537</c:v>
                </c:pt>
                <c:pt idx="3">
                  <c:v>35244</c:v>
                </c:pt>
                <c:pt idx="4">
                  <c:v>37502</c:v>
                </c:pt>
                <c:pt idx="5">
                  <c:v>40440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3C-4579-A1DA-91714362A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69797680"/>
        <c:axId val="569792976"/>
      </c:barChart>
      <c:catAx>
        <c:axId val="56979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2976"/>
        <c:crosses val="autoZero"/>
        <c:auto val="1"/>
        <c:lblAlgn val="ctr"/>
        <c:lblOffset val="100"/>
        <c:noMultiLvlLbl val="0"/>
      </c:catAx>
      <c:valAx>
        <c:axId val="569792976"/>
        <c:scaling>
          <c:orientation val="minMax"/>
          <c:max val="4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人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134969442688278E-2"/>
              <c:y val="7.89073483776994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7680"/>
        <c:crosses val="autoZero"/>
        <c:crossBetween val="between"/>
        <c:majorUnit val="5000"/>
      </c:valAx>
      <c:spPr>
        <a:noFill/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48468302776022"/>
          <c:y val="0.14726609045334629"/>
          <c:w val="0.83445197999885046"/>
          <c:h val="0.59784439541458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'1-2人口構成の推移'!$B$18</c:f>
              <c:strCache>
                <c:ptCount val="1"/>
                <c:pt idx="0">
                  <c:v>年少人口（0～14歳人口）</c:v>
                </c:pt>
              </c:strCache>
            </c:strRef>
          </c:tx>
          <c:spPr>
            <a:solidFill>
              <a:srgbClr val="92D05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-2.59449192782527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5-484A-8328-55C66A60A4EF}"/>
                </c:ext>
              </c:extLst>
            </c:dLbl>
            <c:dLbl>
              <c:idx val="4"/>
              <c:layout>
                <c:manualLayout>
                  <c:x val="-8.921227030437367E-17"/>
                  <c:y val="-3.03561627446143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5-484A-8328-55C66A60A4EF}"/>
                </c:ext>
              </c:extLst>
            </c:dLbl>
            <c:dLbl>
              <c:idx val="5"/>
              <c:layout>
                <c:manualLayout>
                  <c:x val="0"/>
                  <c:y val="-3.184874008711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5-484A-8328-55C66A60A4EF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'1-2人口構成の推移'!$C$17:$J$17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'1-2人口構成の推移'!$C$18:$J$18</c:f>
              <c:numCache>
                <c:formatCode>#,##0_);[Red]\(#,##0\)</c:formatCode>
                <c:ptCount val="8"/>
                <c:pt idx="0">
                  <c:v>7281</c:v>
                </c:pt>
                <c:pt idx="1">
                  <c:v>6904</c:v>
                </c:pt>
                <c:pt idx="2">
                  <c:v>6672</c:v>
                </c:pt>
                <c:pt idx="3">
                  <c:v>6908</c:v>
                </c:pt>
                <c:pt idx="4">
                  <c:v>7380</c:v>
                </c:pt>
                <c:pt idx="5">
                  <c:v>8177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A5-484A-8328-55C66A60A4EF}"/>
            </c:ext>
          </c:extLst>
        </c:ser>
        <c:ser>
          <c:idx val="2"/>
          <c:order val="1"/>
          <c:tx>
            <c:strRef>
              <c:f>'1-2人口構成の推移'!$B$19</c:f>
              <c:strCache>
                <c:ptCount val="1"/>
                <c:pt idx="0">
                  <c:v>生産年齢人口（15～64歳人口）</c:v>
                </c:pt>
              </c:strCache>
            </c:strRef>
          </c:tx>
          <c:spPr>
            <a:pattFill prst="dkUpDiag">
              <a:fgClr>
                <a:srgbClr val="2FBAFF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A5-484A-8328-55C66A60A4EF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A5-484A-8328-55C66A60A4EF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A5-484A-8328-55C66A60A4EF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A5-484A-8328-55C66A60A4EF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A5-484A-8328-55C66A60A4EF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A5-484A-8328-55C66A60A4EF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'1-2人口構成の推移'!$C$17:$J$17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'1-2人口構成の推移'!$C$19:$J$19</c:f>
              <c:numCache>
                <c:formatCode>#,##0_);[Red]\(#,##0\)</c:formatCode>
                <c:ptCount val="8"/>
                <c:pt idx="0">
                  <c:v>20294</c:v>
                </c:pt>
                <c:pt idx="1">
                  <c:v>21734</c:v>
                </c:pt>
                <c:pt idx="2">
                  <c:v>22394</c:v>
                </c:pt>
                <c:pt idx="3">
                  <c:v>23054</c:v>
                </c:pt>
                <c:pt idx="4">
                  <c:v>23454</c:v>
                </c:pt>
                <c:pt idx="5">
                  <c:v>24347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A5-484A-8328-55C66A60A4EF}"/>
            </c:ext>
          </c:extLst>
        </c:ser>
        <c:ser>
          <c:idx val="4"/>
          <c:order val="2"/>
          <c:tx>
            <c:strRef>
              <c:f>'1-2人口構成の推移'!$B$20</c:f>
              <c:strCache>
                <c:ptCount val="1"/>
                <c:pt idx="0">
                  <c:v>老年人口（65歳以上人口）</c:v>
                </c:pt>
              </c:strCache>
            </c:strRef>
          </c:tx>
          <c:spPr>
            <a:pattFill prst="pct75">
              <a:fgClr>
                <a:srgbClr val="F6AA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A5-484A-8328-55C66A60A4EF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A5-484A-8328-55C66A60A4EF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A5-484A-8328-55C66A60A4EF}"/>
                </c:ext>
              </c:extLst>
            </c:dLbl>
            <c:dLbl>
              <c:idx val="5"/>
              <c:layout>
                <c:manualLayout>
                  <c:x val="0"/>
                  <c:y val="7.745100238538559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CA5-484A-8328-55C66A60A4E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'1-2人口構成の推移'!$C$17:$J$17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'1-2人口構成の推移'!$C$20:$J$20</c:f>
              <c:numCache>
                <c:formatCode>#,##0_);[Red]\(#,##0\)</c:formatCode>
                <c:ptCount val="8"/>
                <c:pt idx="0">
                  <c:v>2674</c:v>
                </c:pt>
                <c:pt idx="1">
                  <c:v>3461</c:v>
                </c:pt>
                <c:pt idx="2">
                  <c:v>4461</c:v>
                </c:pt>
                <c:pt idx="3">
                  <c:v>5224</c:v>
                </c:pt>
                <c:pt idx="4">
                  <c:v>6383</c:v>
                </c:pt>
                <c:pt idx="5">
                  <c:v>7916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CA5-484A-8328-55C66A60A4EF}"/>
            </c:ext>
          </c:extLst>
        </c:ser>
        <c:ser>
          <c:idx val="1"/>
          <c:order val="3"/>
          <c:tx>
            <c:v>　</c:v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'1-2人口構成の推移'!$C$17:$J$17</c:f>
              <c:strCache>
                <c:ptCount val="6"/>
                <c:pt idx="0">
                  <c:v>1995年
平成7年</c:v>
                </c:pt>
                <c:pt idx="1">
                  <c:v>2000年
平成12年</c:v>
                </c:pt>
                <c:pt idx="2">
                  <c:v>2005年
平成17年</c:v>
                </c:pt>
                <c:pt idx="3">
                  <c:v>2010年
平成22年</c:v>
                </c:pt>
                <c:pt idx="4">
                  <c:v>2015年
平成27年</c:v>
                </c:pt>
                <c:pt idx="5">
                  <c:v>2020年
令和2年</c:v>
                </c:pt>
              </c:strCache>
            </c:strRef>
          </c:cat>
          <c:val>
            <c:numRef>
              <c:f>'1-2人口構成の推移'!$C$21:$J$21</c:f>
              <c:numCache>
                <c:formatCode>#,##0_);[Red]\(#,##0\)</c:formatCode>
                <c:ptCount val="8"/>
                <c:pt idx="0">
                  <c:v>30249</c:v>
                </c:pt>
                <c:pt idx="1">
                  <c:v>32099</c:v>
                </c:pt>
                <c:pt idx="2">
                  <c:v>33537</c:v>
                </c:pt>
                <c:pt idx="3">
                  <c:v>35244</c:v>
                </c:pt>
                <c:pt idx="4">
                  <c:v>37502</c:v>
                </c:pt>
                <c:pt idx="5">
                  <c:v>40440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CA5-484A-8328-55C66A60A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69797680"/>
        <c:axId val="569792976"/>
      </c:barChart>
      <c:catAx>
        <c:axId val="56979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2976"/>
        <c:crosses val="autoZero"/>
        <c:auto val="1"/>
        <c:lblAlgn val="ctr"/>
        <c:lblOffset val="100"/>
        <c:noMultiLvlLbl val="0"/>
      </c:catAx>
      <c:valAx>
        <c:axId val="569792976"/>
        <c:scaling>
          <c:orientation val="minMax"/>
          <c:max val="4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人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5.134969442688278E-2"/>
              <c:y val="7.89073483776994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7680"/>
        <c:crosses val="autoZero"/>
        <c:crossBetween val="between"/>
        <c:majorUnit val="5000"/>
      </c:valAx>
      <c:spPr>
        <a:noFill/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noFill/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4985152816427"/>
          <c:y val="0.13669065537345862"/>
          <c:w val="0.79010263372250877"/>
          <c:h val="0.748351785047891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'1-2人口ピラミッド'!$B$5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'1-2人口ピラミッド'!$A$6:$A$26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'1-2人口ピラミッド'!$B$6:$B$26</c:f>
              <c:numCache>
                <c:formatCode>General</c:formatCode>
                <c:ptCount val="21"/>
                <c:pt idx="0">
                  <c:v>1441</c:v>
                </c:pt>
                <c:pt idx="1">
                  <c:v>1422</c:v>
                </c:pt>
                <c:pt idx="2">
                  <c:v>1299</c:v>
                </c:pt>
                <c:pt idx="3">
                  <c:v>1129</c:v>
                </c:pt>
                <c:pt idx="4">
                  <c:v>845</c:v>
                </c:pt>
                <c:pt idx="5">
                  <c:v>1047</c:v>
                </c:pt>
                <c:pt idx="6">
                  <c:v>1332</c:v>
                </c:pt>
                <c:pt idx="7">
                  <c:v>1439</c:v>
                </c:pt>
                <c:pt idx="8">
                  <c:v>1419</c:v>
                </c:pt>
                <c:pt idx="9">
                  <c:v>1439</c:v>
                </c:pt>
                <c:pt idx="10">
                  <c:v>1091</c:v>
                </c:pt>
                <c:pt idx="11">
                  <c:v>1039</c:v>
                </c:pt>
                <c:pt idx="12">
                  <c:v>1118</c:v>
                </c:pt>
                <c:pt idx="13">
                  <c:v>1175</c:v>
                </c:pt>
                <c:pt idx="14">
                  <c:v>894</c:v>
                </c:pt>
                <c:pt idx="15">
                  <c:v>604</c:v>
                </c:pt>
                <c:pt idx="16">
                  <c:v>542</c:v>
                </c:pt>
                <c:pt idx="17">
                  <c:v>282</c:v>
                </c:pt>
                <c:pt idx="18">
                  <c:v>101</c:v>
                </c:pt>
                <c:pt idx="19">
                  <c:v>26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D-4808-B3BA-464CFDB4F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797680"/>
        <c:axId val="569792976"/>
      </c:barChart>
      <c:barChart>
        <c:barDir val="bar"/>
        <c:grouping val="clustered"/>
        <c:varyColors val="0"/>
        <c:ser>
          <c:idx val="1"/>
          <c:order val="1"/>
          <c:tx>
            <c:strRef>
              <c:f>'1-2人口ピラミッド'!$C$5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'1-2人口ピラミッド'!$A$6:$A$26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'1-2人口ピラミッド'!$C$6:$C$26</c:f>
              <c:numCache>
                <c:formatCode>General</c:formatCode>
                <c:ptCount val="21"/>
                <c:pt idx="0">
                  <c:v>1422</c:v>
                </c:pt>
                <c:pt idx="1">
                  <c:v>1363</c:v>
                </c:pt>
                <c:pt idx="2">
                  <c:v>1214</c:v>
                </c:pt>
                <c:pt idx="3">
                  <c:v>1097</c:v>
                </c:pt>
                <c:pt idx="4">
                  <c:v>913</c:v>
                </c:pt>
                <c:pt idx="5">
                  <c:v>1103</c:v>
                </c:pt>
                <c:pt idx="6">
                  <c:v>1432</c:v>
                </c:pt>
                <c:pt idx="7">
                  <c:v>1509</c:v>
                </c:pt>
                <c:pt idx="8">
                  <c:v>1430</c:v>
                </c:pt>
                <c:pt idx="9">
                  <c:v>1392</c:v>
                </c:pt>
                <c:pt idx="10">
                  <c:v>1138</c:v>
                </c:pt>
                <c:pt idx="11">
                  <c:v>1048</c:v>
                </c:pt>
                <c:pt idx="12">
                  <c:v>1151</c:v>
                </c:pt>
                <c:pt idx="13">
                  <c:v>1172</c:v>
                </c:pt>
                <c:pt idx="14">
                  <c:v>937</c:v>
                </c:pt>
                <c:pt idx="15">
                  <c:v>663</c:v>
                </c:pt>
                <c:pt idx="16">
                  <c:v>604</c:v>
                </c:pt>
                <c:pt idx="17">
                  <c:v>490</c:v>
                </c:pt>
                <c:pt idx="18">
                  <c:v>260</c:v>
                </c:pt>
                <c:pt idx="19">
                  <c:v>90</c:v>
                </c:pt>
                <c:pt idx="2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D-4808-B3BA-464CFDB4F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7538136"/>
        <c:axId val="747530920"/>
      </c:barChart>
      <c:catAx>
        <c:axId val="569797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2976"/>
        <c:crosses val="autoZero"/>
        <c:auto val="1"/>
        <c:lblAlgn val="ctr"/>
        <c:lblOffset val="0"/>
        <c:noMultiLvlLbl val="0"/>
      </c:catAx>
      <c:valAx>
        <c:axId val="569792976"/>
        <c:scaling>
          <c:orientation val="maxMin"/>
          <c:max val="16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one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7680"/>
        <c:crosses val="autoZero"/>
        <c:crossBetween val="between"/>
        <c:majorUnit val="400"/>
      </c:valAx>
      <c:valAx>
        <c:axId val="747530920"/>
        <c:scaling>
          <c:orientation val="minMax"/>
          <c:max val="1600"/>
          <c:min val="-2000"/>
        </c:scaling>
        <c:delete val="0"/>
        <c:axPos val="t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81716583303960399"/>
              <c:y val="6.1295372616193562E-2"/>
            </c:manualLayout>
          </c:layout>
          <c:overlay val="0"/>
        </c:title>
        <c:numFmt formatCode="#,##0;" sourceLinked="0"/>
        <c:majorTickMark val="none"/>
        <c:minorTickMark val="none"/>
        <c:tickLblPos val="none"/>
        <c:spPr>
          <a:ln>
            <a:noFill/>
          </a:ln>
        </c:spPr>
        <c:crossAx val="747538136"/>
        <c:crosses val="max"/>
        <c:crossBetween val="between"/>
        <c:majorUnit val="400"/>
      </c:valAx>
      <c:catAx>
        <c:axId val="747538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7530920"/>
        <c:crossesAt val="0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36127468549189973"/>
          <c:y val="0.93333363026600824"/>
          <c:w val="0.27745026699248798"/>
          <c:h val="6.4881910405443527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9172629755133"/>
          <c:y val="0.13947680867419468"/>
          <c:w val="0.79010263372250877"/>
          <c:h val="0.748351785047891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'1-2人口ピラミッド'!$G$5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'1-2人口ピラミッド'!$A$6:$A$26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'1-2人口ピラミッド'!$G$6:$G$26</c:f>
              <c:numCache>
                <c:formatCode>General</c:formatCode>
                <c:ptCount val="21"/>
                <c:pt idx="0">
                  <c:v>1204</c:v>
                </c:pt>
                <c:pt idx="1">
                  <c:v>1218</c:v>
                </c:pt>
                <c:pt idx="2">
                  <c:v>1259</c:v>
                </c:pt>
                <c:pt idx="3">
                  <c:v>1325</c:v>
                </c:pt>
                <c:pt idx="4">
                  <c:v>1061</c:v>
                </c:pt>
                <c:pt idx="5">
                  <c:v>921</c:v>
                </c:pt>
                <c:pt idx="6">
                  <c:v>1082</c:v>
                </c:pt>
                <c:pt idx="7">
                  <c:v>1233</c:v>
                </c:pt>
                <c:pt idx="8">
                  <c:v>1382</c:v>
                </c:pt>
                <c:pt idx="9">
                  <c:v>1105</c:v>
                </c:pt>
                <c:pt idx="10">
                  <c:v>817</c:v>
                </c:pt>
                <c:pt idx="11">
                  <c:v>798</c:v>
                </c:pt>
                <c:pt idx="12">
                  <c:v>628</c:v>
                </c:pt>
                <c:pt idx="13">
                  <c:v>390</c:v>
                </c:pt>
                <c:pt idx="14">
                  <c:v>286</c:v>
                </c:pt>
                <c:pt idx="15">
                  <c:v>159</c:v>
                </c:pt>
                <c:pt idx="16">
                  <c:v>109</c:v>
                </c:pt>
                <c:pt idx="17">
                  <c:v>62</c:v>
                </c:pt>
                <c:pt idx="18">
                  <c:v>25</c:v>
                </c:pt>
                <c:pt idx="19">
                  <c:v>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5-46A8-8041-9314424B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797680"/>
        <c:axId val="569792976"/>
      </c:barChart>
      <c:barChart>
        <c:barDir val="bar"/>
        <c:grouping val="clustered"/>
        <c:varyColors val="0"/>
        <c:ser>
          <c:idx val="1"/>
          <c:order val="1"/>
          <c:tx>
            <c:strRef>
              <c:f>'1-2人口ピラミッド'!$H$5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'1-2人口ピラミッド'!$A$6:$A$26</c:f>
              <c:strCache>
                <c:ptCount val="21"/>
                <c:pt idx="0">
                  <c:v>0～4歳</c:v>
                </c:pt>
                <c:pt idx="1">
                  <c:v>5～9歳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95～99歳</c:v>
                </c:pt>
                <c:pt idx="20">
                  <c:v>100歳以上</c:v>
                </c:pt>
              </c:strCache>
            </c:strRef>
          </c:cat>
          <c:val>
            <c:numRef>
              <c:f>'1-2人口ピラミッド'!$H$6:$H$26</c:f>
              <c:numCache>
                <c:formatCode>General</c:formatCode>
                <c:ptCount val="21"/>
                <c:pt idx="0">
                  <c:v>1132</c:v>
                </c:pt>
                <c:pt idx="1">
                  <c:v>1217</c:v>
                </c:pt>
                <c:pt idx="2">
                  <c:v>1251</c:v>
                </c:pt>
                <c:pt idx="3">
                  <c:v>1336</c:v>
                </c:pt>
                <c:pt idx="4">
                  <c:v>1084</c:v>
                </c:pt>
                <c:pt idx="5">
                  <c:v>989</c:v>
                </c:pt>
                <c:pt idx="6">
                  <c:v>1077</c:v>
                </c:pt>
                <c:pt idx="7">
                  <c:v>1187</c:v>
                </c:pt>
                <c:pt idx="8">
                  <c:v>1301</c:v>
                </c:pt>
                <c:pt idx="9">
                  <c:v>1032</c:v>
                </c:pt>
                <c:pt idx="10">
                  <c:v>708</c:v>
                </c:pt>
                <c:pt idx="11">
                  <c:v>673</c:v>
                </c:pt>
                <c:pt idx="12">
                  <c:v>555</c:v>
                </c:pt>
                <c:pt idx="13">
                  <c:v>441</c:v>
                </c:pt>
                <c:pt idx="14">
                  <c:v>386</c:v>
                </c:pt>
                <c:pt idx="15">
                  <c:v>312</c:v>
                </c:pt>
                <c:pt idx="16">
                  <c:v>241</c:v>
                </c:pt>
                <c:pt idx="17">
                  <c:v>161</c:v>
                </c:pt>
                <c:pt idx="18">
                  <c:v>73</c:v>
                </c:pt>
                <c:pt idx="19">
                  <c:v>18</c:v>
                </c:pt>
                <c:pt idx="2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5-46A8-8041-9314424B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7538136"/>
        <c:axId val="747530920"/>
      </c:barChart>
      <c:catAx>
        <c:axId val="569797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2976"/>
        <c:crosses val="autoZero"/>
        <c:auto val="1"/>
        <c:lblAlgn val="ctr"/>
        <c:lblOffset val="0"/>
        <c:noMultiLvlLbl val="0"/>
      </c:catAx>
      <c:valAx>
        <c:axId val="569792976"/>
        <c:scaling>
          <c:orientation val="maxMin"/>
          <c:max val="1600"/>
          <c:min val="-20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;" sourceLinked="0"/>
        <c:majorTickMark val="none"/>
        <c:minorTickMark val="none"/>
        <c:tickLblPos val="none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7680"/>
        <c:crosses val="autoZero"/>
        <c:crossBetween val="between"/>
        <c:majorUnit val="400"/>
      </c:valAx>
      <c:valAx>
        <c:axId val="747530920"/>
        <c:scaling>
          <c:orientation val="minMax"/>
          <c:max val="1600"/>
          <c:min val="-2000"/>
        </c:scaling>
        <c:delete val="0"/>
        <c:axPos val="t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（人）</a:t>
                </a:r>
              </a:p>
            </c:rich>
          </c:tx>
          <c:layout>
            <c:manualLayout>
              <c:xMode val="edge"/>
              <c:yMode val="edge"/>
              <c:x val="0.81674321007119655"/>
              <c:y val="6.1295372616193562E-2"/>
            </c:manualLayout>
          </c:layout>
          <c:overlay val="0"/>
        </c:title>
        <c:numFmt formatCode="#,##0;" sourceLinked="0"/>
        <c:majorTickMark val="none"/>
        <c:minorTickMark val="none"/>
        <c:tickLblPos val="none"/>
        <c:spPr>
          <a:ln>
            <a:noFill/>
          </a:ln>
        </c:spPr>
        <c:crossAx val="747538136"/>
        <c:crosses val="max"/>
        <c:crossBetween val="between"/>
        <c:majorUnit val="400"/>
      </c:valAx>
      <c:catAx>
        <c:axId val="7475381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47530920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36127468549189973"/>
          <c:y val="0.93333363026600824"/>
          <c:w val="0.27745026699248798"/>
          <c:h val="6.488191040544354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1211795563698"/>
          <c:y val="0.12311461036166631"/>
          <c:w val="0.83445197999885046"/>
          <c:h val="0.5907759773406433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'1-3-1自然増減'!$A$8</c:f>
              <c:strCache>
                <c:ptCount val="1"/>
                <c:pt idx="0">
                  <c:v>自然増減</c:v>
                </c:pt>
              </c:strCache>
            </c:strRef>
          </c:tx>
          <c:spPr>
            <a:solidFill>
              <a:srgbClr val="92D05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'1-3-1自然増減'!$B$5:$K$5</c:f>
              <c:strCache>
                <c:ptCount val="10"/>
                <c:pt idx="0">
                  <c:v>2011年
平成23年</c:v>
                </c:pt>
                <c:pt idx="1">
                  <c:v>2012年
平成24年</c:v>
                </c:pt>
                <c:pt idx="2">
                  <c:v>2013年
平成25年</c:v>
                </c:pt>
                <c:pt idx="3">
                  <c:v>2014年
平成26年</c:v>
                </c:pt>
                <c:pt idx="4">
                  <c:v>2015年
平成27年</c:v>
                </c:pt>
                <c:pt idx="5">
                  <c:v>2016年
平成28年</c:v>
                </c:pt>
                <c:pt idx="6">
                  <c:v>2017年
平成29年</c:v>
                </c:pt>
                <c:pt idx="7">
                  <c:v>2018年
平成30年</c:v>
                </c:pt>
                <c:pt idx="8">
                  <c:v>2019年
令和元年</c:v>
                </c:pt>
                <c:pt idx="9">
                  <c:v>2020年
令和2年</c:v>
                </c:pt>
              </c:strCache>
            </c:strRef>
          </c:cat>
          <c:val>
            <c:numRef>
              <c:f>'1-3-1自然増減'!$B$8:$K$8</c:f>
              <c:numCache>
                <c:formatCode>#,##0;"▲ "#,##0</c:formatCode>
                <c:ptCount val="10"/>
                <c:pt idx="0">
                  <c:v>306</c:v>
                </c:pt>
                <c:pt idx="1">
                  <c:v>353</c:v>
                </c:pt>
                <c:pt idx="2">
                  <c:v>346</c:v>
                </c:pt>
                <c:pt idx="3">
                  <c:v>295</c:v>
                </c:pt>
                <c:pt idx="4">
                  <c:v>367</c:v>
                </c:pt>
                <c:pt idx="5">
                  <c:v>366</c:v>
                </c:pt>
                <c:pt idx="6">
                  <c:v>367</c:v>
                </c:pt>
                <c:pt idx="7">
                  <c:v>335</c:v>
                </c:pt>
                <c:pt idx="8">
                  <c:v>342</c:v>
                </c:pt>
                <c:pt idx="9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F-4738-A10A-C26641D09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797680"/>
        <c:axId val="569792976"/>
      </c:barChart>
      <c:lineChart>
        <c:grouping val="standard"/>
        <c:varyColors val="0"/>
        <c:ser>
          <c:idx val="0"/>
          <c:order val="0"/>
          <c:tx>
            <c:strRef>
              <c:f>'1-3-1自然増減'!$A$6</c:f>
              <c:strCache>
                <c:ptCount val="1"/>
                <c:pt idx="0">
                  <c:v>出生数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'1-3-1自然増減'!$B$5:$K$5</c:f>
              <c:strCache>
                <c:ptCount val="10"/>
                <c:pt idx="0">
                  <c:v>2011年
平成23年</c:v>
                </c:pt>
                <c:pt idx="1">
                  <c:v>2012年
平成24年</c:v>
                </c:pt>
                <c:pt idx="2">
                  <c:v>2013年
平成25年</c:v>
                </c:pt>
                <c:pt idx="3">
                  <c:v>2014年
平成26年</c:v>
                </c:pt>
                <c:pt idx="4">
                  <c:v>2015年
平成27年</c:v>
                </c:pt>
                <c:pt idx="5">
                  <c:v>2016年
平成28年</c:v>
                </c:pt>
                <c:pt idx="6">
                  <c:v>2017年
平成29年</c:v>
                </c:pt>
                <c:pt idx="7">
                  <c:v>2018年
平成30年</c:v>
                </c:pt>
                <c:pt idx="8">
                  <c:v>2019年
令和元年</c:v>
                </c:pt>
                <c:pt idx="9">
                  <c:v>2020年
令和2年</c:v>
                </c:pt>
              </c:strCache>
            </c:strRef>
          </c:cat>
          <c:val>
            <c:numRef>
              <c:f>'1-3-1自然増減'!$B$6:$K$6</c:f>
              <c:numCache>
                <c:formatCode>#,##0_);[Red]\(#,##0\)</c:formatCode>
                <c:ptCount val="10"/>
                <c:pt idx="0">
                  <c:v>516</c:v>
                </c:pt>
                <c:pt idx="1">
                  <c:v>554</c:v>
                </c:pt>
                <c:pt idx="2">
                  <c:v>516</c:v>
                </c:pt>
                <c:pt idx="3">
                  <c:v>543</c:v>
                </c:pt>
                <c:pt idx="4">
                  <c:v>569</c:v>
                </c:pt>
                <c:pt idx="5">
                  <c:v>596</c:v>
                </c:pt>
                <c:pt idx="6" formatCode="General">
                  <c:v>610</c:v>
                </c:pt>
                <c:pt idx="7" formatCode="General">
                  <c:v>564</c:v>
                </c:pt>
                <c:pt idx="8" formatCode="General">
                  <c:v>589</c:v>
                </c:pt>
                <c:pt idx="9" formatCode="General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F-4738-A10A-C26641D090D6}"/>
            </c:ext>
          </c:extLst>
        </c:ser>
        <c:ser>
          <c:idx val="1"/>
          <c:order val="1"/>
          <c:tx>
            <c:strRef>
              <c:f>'1-3-1自然増減'!$A$7</c:f>
              <c:strCache>
                <c:ptCount val="1"/>
                <c:pt idx="0">
                  <c:v>死亡者数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'1-3-1自然増減'!$B$5:$K$5</c:f>
              <c:strCache>
                <c:ptCount val="10"/>
                <c:pt idx="0">
                  <c:v>2011年
平成23年</c:v>
                </c:pt>
                <c:pt idx="1">
                  <c:v>2012年
平成24年</c:v>
                </c:pt>
                <c:pt idx="2">
                  <c:v>2013年
平成25年</c:v>
                </c:pt>
                <c:pt idx="3">
                  <c:v>2014年
平成26年</c:v>
                </c:pt>
                <c:pt idx="4">
                  <c:v>2015年
平成27年</c:v>
                </c:pt>
                <c:pt idx="5">
                  <c:v>2016年
平成28年</c:v>
                </c:pt>
                <c:pt idx="6">
                  <c:v>2017年
平成29年</c:v>
                </c:pt>
                <c:pt idx="7">
                  <c:v>2018年
平成30年</c:v>
                </c:pt>
                <c:pt idx="8">
                  <c:v>2019年
令和元年</c:v>
                </c:pt>
                <c:pt idx="9">
                  <c:v>2020年
令和2年</c:v>
                </c:pt>
              </c:strCache>
            </c:strRef>
          </c:cat>
          <c:val>
            <c:numRef>
              <c:f>'1-3-1自然増減'!$B$7:$K$7</c:f>
              <c:numCache>
                <c:formatCode>General</c:formatCode>
                <c:ptCount val="10"/>
                <c:pt idx="0">
                  <c:v>210</c:v>
                </c:pt>
                <c:pt idx="1">
                  <c:v>201</c:v>
                </c:pt>
                <c:pt idx="2">
                  <c:v>170</c:v>
                </c:pt>
                <c:pt idx="3">
                  <c:v>248</c:v>
                </c:pt>
                <c:pt idx="4">
                  <c:v>202</c:v>
                </c:pt>
                <c:pt idx="5">
                  <c:v>230</c:v>
                </c:pt>
                <c:pt idx="6">
                  <c:v>243</c:v>
                </c:pt>
                <c:pt idx="7">
                  <c:v>229</c:v>
                </c:pt>
                <c:pt idx="8">
                  <c:v>247</c:v>
                </c:pt>
                <c:pt idx="9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1F-4738-A10A-C26641D09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797680"/>
        <c:axId val="569792976"/>
      </c:lineChart>
      <c:catAx>
        <c:axId val="56979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2976"/>
        <c:crosses val="autoZero"/>
        <c:auto val="1"/>
        <c:lblAlgn val="ctr"/>
        <c:lblOffset val="100"/>
        <c:noMultiLvlLbl val="0"/>
      </c:catAx>
      <c:valAx>
        <c:axId val="569792976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人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3.6820332276489794E-2"/>
              <c:y val="2.6647400290847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768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8487907823515013"/>
          <c:y val="0.84887393542586564"/>
          <c:w val="0.47904204518673488"/>
          <c:h val="8.555478741900499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67569039778738"/>
          <c:y val="5.0345879490514174E-2"/>
          <c:w val="0.78817958886526052"/>
          <c:h val="0.43480342426711294"/>
        </c:manualLayout>
      </c:layout>
      <c:lineChart>
        <c:grouping val="standard"/>
        <c:varyColors val="0"/>
        <c:ser>
          <c:idx val="0"/>
          <c:order val="0"/>
          <c:tx>
            <c:strRef>
              <c:f>'1-3-1自然増減'!$A$37</c:f>
              <c:strCache>
                <c:ptCount val="1"/>
                <c:pt idx="0">
                  <c:v>南風原町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3"/>
            <c:bubble3D val="0"/>
            <c:spPr>
              <a:ln w="25400"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40C-4B55-A33E-8E82D6A661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'1-3-1自然増減'!$B$36:$E$36</c:f>
              <c:strCache>
                <c:ptCount val="4"/>
                <c:pt idx="0">
                  <c:v>平成10年～平成14年</c:v>
                </c:pt>
                <c:pt idx="1">
                  <c:v>平成15年～平成19年</c:v>
                </c:pt>
                <c:pt idx="2">
                  <c:v>平成20年～平成24年</c:v>
                </c:pt>
                <c:pt idx="3">
                  <c:v>平成25年～平成29年</c:v>
                </c:pt>
              </c:strCache>
            </c:strRef>
          </c:cat>
          <c:val>
            <c:numRef>
              <c:f>'1-3-1自然増減'!$B$37:$E$37</c:f>
              <c:numCache>
                <c:formatCode>#,##0.00_ ;[Red]\-#,##0.00\ </c:formatCode>
                <c:ptCount val="4"/>
                <c:pt idx="0">
                  <c:v>2</c:v>
                </c:pt>
                <c:pt idx="1">
                  <c:v>1.9</c:v>
                </c:pt>
                <c:pt idx="2">
                  <c:v>2.09</c:v>
                </c:pt>
                <c:pt idx="3" formatCode="General">
                  <c:v>2.2200000000000002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0C-4B55-A33E-8E82D6A66173}"/>
            </c:ext>
          </c:extLst>
        </c:ser>
        <c:ser>
          <c:idx val="9"/>
          <c:order val="1"/>
          <c:tx>
            <c:strRef>
              <c:f>'1-3-1自然増減'!$A$38</c:f>
              <c:strCache>
                <c:ptCount val="1"/>
                <c:pt idx="0">
                  <c:v>全国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'1-3-1自然増減'!$B$38:$E$38</c:f>
              <c:numCache>
                <c:formatCode>#,##0.00_ ;[Red]\-#,##0.00\ </c:formatCode>
                <c:ptCount val="4"/>
                <c:pt idx="0">
                  <c:v>1.36</c:v>
                </c:pt>
                <c:pt idx="1">
                  <c:v>1.31</c:v>
                </c:pt>
                <c:pt idx="2">
                  <c:v>1.38</c:v>
                </c:pt>
                <c:pt idx="3" formatCode="General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0C-4B55-A33E-8E82D6A66173}"/>
            </c:ext>
          </c:extLst>
        </c:ser>
        <c:ser>
          <c:idx val="1"/>
          <c:order val="2"/>
          <c:tx>
            <c:strRef>
              <c:f>'1-3-1自然増減'!$A$39</c:f>
              <c:strCache>
                <c:ptCount val="1"/>
                <c:pt idx="0">
                  <c:v>沖縄県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dLbls>
            <c:dLbl>
              <c:idx val="0"/>
              <c:layout>
                <c:manualLayout>
                  <c:x val="-4.2003799284919076E-2"/>
                  <c:y val="-2.5140508582831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0C-4B55-A33E-8E82D6A66173}"/>
                </c:ext>
              </c:extLst>
            </c:dLbl>
            <c:dLbl>
              <c:idx val="1"/>
              <c:layout>
                <c:manualLayout>
                  <c:x val="-4.2003799284919076E-2"/>
                  <c:y val="-2.6776522128315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0C-4B55-A33E-8E82D6A66173}"/>
                </c:ext>
              </c:extLst>
            </c:dLbl>
            <c:dLbl>
              <c:idx val="2"/>
              <c:layout>
                <c:manualLayout>
                  <c:x val="-4.2003799284919166E-2"/>
                  <c:y val="-2.6776522128315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0C-4B55-A33E-8E82D6A66173}"/>
                </c:ext>
              </c:extLst>
            </c:dLbl>
            <c:dLbl>
              <c:idx val="3"/>
              <c:layout>
                <c:manualLayout>
                  <c:x val="-4.2003799284919076E-2"/>
                  <c:y val="-4.25209925561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0C-4B55-A33E-8E82D6A661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0000FF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'1-3-1自然増減'!$B$36:$E$36</c:f>
              <c:strCache>
                <c:ptCount val="4"/>
                <c:pt idx="0">
                  <c:v>平成10年～平成14年</c:v>
                </c:pt>
                <c:pt idx="1">
                  <c:v>平成15年～平成19年</c:v>
                </c:pt>
                <c:pt idx="2">
                  <c:v>平成20年～平成24年</c:v>
                </c:pt>
                <c:pt idx="3">
                  <c:v>平成25年～平成29年</c:v>
                </c:pt>
              </c:strCache>
            </c:strRef>
          </c:cat>
          <c:val>
            <c:numRef>
              <c:f>'1-3-1自然増減'!$B$39:$E$39</c:f>
              <c:numCache>
                <c:formatCode>#,##0.00_ ;[Red]\-#,##0.00\ </c:formatCode>
                <c:ptCount val="4"/>
                <c:pt idx="0">
                  <c:v>1.83</c:v>
                </c:pt>
                <c:pt idx="1">
                  <c:v>1.74</c:v>
                </c:pt>
                <c:pt idx="2">
                  <c:v>1.86</c:v>
                </c:pt>
                <c:pt idx="3" formatCode="General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0C-4B55-A33E-8E82D6A66173}"/>
            </c:ext>
          </c:extLst>
        </c:ser>
        <c:ser>
          <c:idx val="2"/>
          <c:order val="3"/>
          <c:tx>
            <c:strRef>
              <c:f>'1-3-1自然増減'!$A$40</c:f>
              <c:strCache>
                <c:ptCount val="1"/>
                <c:pt idx="0">
                  <c:v>那覇市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'1-3-1自然増減'!$B$36:$E$36</c:f>
              <c:strCache>
                <c:ptCount val="4"/>
                <c:pt idx="0">
                  <c:v>平成10年～平成14年</c:v>
                </c:pt>
                <c:pt idx="1">
                  <c:v>平成15年～平成19年</c:v>
                </c:pt>
                <c:pt idx="2">
                  <c:v>平成20年～平成24年</c:v>
                </c:pt>
                <c:pt idx="3">
                  <c:v>平成25年～平成29年</c:v>
                </c:pt>
              </c:strCache>
            </c:strRef>
          </c:cat>
          <c:val>
            <c:numRef>
              <c:f>'1-3-1自然増減'!$B$40:$E$40</c:f>
              <c:numCache>
                <c:formatCode>#,##0.00_ ;[Red]\-#,##0.00\ </c:formatCode>
                <c:ptCount val="4"/>
                <c:pt idx="0">
                  <c:v>1.57</c:v>
                </c:pt>
                <c:pt idx="1">
                  <c:v>1.51</c:v>
                </c:pt>
                <c:pt idx="2">
                  <c:v>1.63</c:v>
                </c:pt>
                <c:pt idx="3" formatCode="0.00">
                  <c:v>1.6802999999999999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40C-4B55-A33E-8E82D6A66173}"/>
            </c:ext>
          </c:extLst>
        </c:ser>
        <c:ser>
          <c:idx val="3"/>
          <c:order val="4"/>
          <c:tx>
            <c:strRef>
              <c:f>'1-3-1自然増減'!$A$41</c:f>
              <c:strCache>
                <c:ptCount val="1"/>
                <c:pt idx="0">
                  <c:v>糸満市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square"/>
            <c:size val="4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'1-3-1自然増減'!$B$36:$E$36</c:f>
              <c:strCache>
                <c:ptCount val="4"/>
                <c:pt idx="0">
                  <c:v>平成10年～平成14年</c:v>
                </c:pt>
                <c:pt idx="1">
                  <c:v>平成15年～平成19年</c:v>
                </c:pt>
                <c:pt idx="2">
                  <c:v>平成20年～平成24年</c:v>
                </c:pt>
                <c:pt idx="3">
                  <c:v>平成25年～平成29年</c:v>
                </c:pt>
              </c:strCache>
            </c:strRef>
          </c:cat>
          <c:val>
            <c:numRef>
              <c:f>'1-3-1自然増減'!$B$41:$E$41</c:f>
              <c:numCache>
                <c:formatCode>#,##0.00_ ;[Red]\-#,##0.00\ </c:formatCode>
                <c:ptCount val="4"/>
                <c:pt idx="0">
                  <c:v>1.94</c:v>
                </c:pt>
                <c:pt idx="1">
                  <c:v>1.92</c:v>
                </c:pt>
                <c:pt idx="2">
                  <c:v>1.99</c:v>
                </c:pt>
                <c:pt idx="3" formatCode="0.00">
                  <c:v>2.1886000000000001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40C-4B55-A33E-8E82D6A66173}"/>
            </c:ext>
          </c:extLst>
        </c:ser>
        <c:ser>
          <c:idx val="4"/>
          <c:order val="5"/>
          <c:tx>
            <c:strRef>
              <c:f>'1-3-1自然増減'!$A$42</c:f>
              <c:strCache>
                <c:ptCount val="1"/>
                <c:pt idx="0">
                  <c:v>豊見城市</c:v>
                </c:pt>
              </c:strCache>
            </c:strRef>
          </c:tx>
          <c:spPr>
            <a:ln w="12700">
              <a:solidFill>
                <a:srgbClr val="FF00FF"/>
              </a:solidFill>
            </a:ln>
          </c:spPr>
          <c:marker>
            <c:symbol val="diamond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strRef>
              <c:f>'1-3-1自然増減'!$B$36:$E$36</c:f>
              <c:strCache>
                <c:ptCount val="4"/>
                <c:pt idx="0">
                  <c:v>平成10年～平成14年</c:v>
                </c:pt>
                <c:pt idx="1">
                  <c:v>平成15年～平成19年</c:v>
                </c:pt>
                <c:pt idx="2">
                  <c:v>平成20年～平成24年</c:v>
                </c:pt>
                <c:pt idx="3">
                  <c:v>平成25年～平成29年</c:v>
                </c:pt>
              </c:strCache>
            </c:strRef>
          </c:cat>
          <c:val>
            <c:numRef>
              <c:f>'1-3-1自然増減'!$B$42:$E$42</c:f>
              <c:numCache>
                <c:formatCode>#,##0.00_ ;[Red]\-#,##0.00\ </c:formatCode>
                <c:ptCount val="4"/>
                <c:pt idx="0">
                  <c:v>1.92</c:v>
                </c:pt>
                <c:pt idx="1">
                  <c:v>1.87</c:v>
                </c:pt>
                <c:pt idx="2">
                  <c:v>2.0299999999999998</c:v>
                </c:pt>
                <c:pt idx="3" formatCode="0.00">
                  <c:v>2.1111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40C-4B55-A33E-8E82D6A66173}"/>
            </c:ext>
          </c:extLst>
        </c:ser>
        <c:ser>
          <c:idx val="5"/>
          <c:order val="6"/>
          <c:tx>
            <c:strRef>
              <c:f>'1-3-1自然増減'!$A$43</c:f>
              <c:strCache>
                <c:ptCount val="1"/>
                <c:pt idx="0">
                  <c:v>西原町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'1-3-1自然増減'!$B$36:$E$36</c:f>
              <c:strCache>
                <c:ptCount val="4"/>
                <c:pt idx="0">
                  <c:v>平成10年～平成14年</c:v>
                </c:pt>
                <c:pt idx="1">
                  <c:v>平成15年～平成19年</c:v>
                </c:pt>
                <c:pt idx="2">
                  <c:v>平成20年～平成24年</c:v>
                </c:pt>
                <c:pt idx="3">
                  <c:v>平成25年～平成29年</c:v>
                </c:pt>
              </c:strCache>
            </c:strRef>
          </c:cat>
          <c:val>
            <c:numRef>
              <c:f>'1-3-1自然増減'!$B$43:$E$43</c:f>
              <c:numCache>
                <c:formatCode>#,##0.00_ ;[Red]\-#,##0.00\ </c:formatCode>
                <c:ptCount val="4"/>
                <c:pt idx="0">
                  <c:v>1.75</c:v>
                </c:pt>
                <c:pt idx="1">
                  <c:v>1.64</c:v>
                </c:pt>
                <c:pt idx="2">
                  <c:v>1.7</c:v>
                </c:pt>
                <c:pt idx="3" formatCode="0.00">
                  <c:v>1.7476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40C-4B55-A33E-8E82D6A66173}"/>
            </c:ext>
          </c:extLst>
        </c:ser>
        <c:ser>
          <c:idx val="6"/>
          <c:order val="7"/>
          <c:tx>
            <c:strRef>
              <c:f>'1-3-1自然増減'!$A$44</c:f>
              <c:strCache>
                <c:ptCount val="1"/>
                <c:pt idx="0">
                  <c:v>与那原町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</a:ln>
          </c:spPr>
          <c:marker>
            <c:symbol val="plus"/>
            <c:size val="5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cat>
            <c:strRef>
              <c:f>'1-3-1自然増減'!$B$36:$E$36</c:f>
              <c:strCache>
                <c:ptCount val="4"/>
                <c:pt idx="0">
                  <c:v>平成10年～平成14年</c:v>
                </c:pt>
                <c:pt idx="1">
                  <c:v>平成15年～平成19年</c:v>
                </c:pt>
                <c:pt idx="2">
                  <c:v>平成20年～平成24年</c:v>
                </c:pt>
                <c:pt idx="3">
                  <c:v>平成25年～平成29年</c:v>
                </c:pt>
              </c:strCache>
            </c:strRef>
          </c:cat>
          <c:val>
            <c:numRef>
              <c:f>'1-3-1自然増減'!$B$44:$E$44</c:f>
              <c:numCache>
                <c:formatCode>#,##0.00_ ;[Red]\-#,##0.00\ </c:formatCode>
                <c:ptCount val="4"/>
                <c:pt idx="0">
                  <c:v>1.79</c:v>
                </c:pt>
                <c:pt idx="1">
                  <c:v>1.68</c:v>
                </c:pt>
                <c:pt idx="2">
                  <c:v>1.96</c:v>
                </c:pt>
                <c:pt idx="3" formatCode="0.00">
                  <c:v>2.1695000000000002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40C-4B55-A33E-8E82D6A66173}"/>
            </c:ext>
          </c:extLst>
        </c:ser>
        <c:ser>
          <c:idx val="7"/>
          <c:order val="8"/>
          <c:tx>
            <c:strRef>
              <c:f>'1-3-1自然増減'!$A$45</c:f>
              <c:strCache>
                <c:ptCount val="1"/>
                <c:pt idx="0">
                  <c:v>八重瀬町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noFill/>
              <a:ln w="3175">
                <a:solidFill>
                  <a:schemeClr val="tx1"/>
                </a:solidFill>
              </a:ln>
            </c:spPr>
          </c:marker>
          <c:cat>
            <c:strRef>
              <c:f>'1-3-1自然増減'!$B$36:$E$36</c:f>
              <c:strCache>
                <c:ptCount val="4"/>
                <c:pt idx="0">
                  <c:v>平成10年～平成14年</c:v>
                </c:pt>
                <c:pt idx="1">
                  <c:v>平成15年～平成19年</c:v>
                </c:pt>
                <c:pt idx="2">
                  <c:v>平成20年～平成24年</c:v>
                </c:pt>
                <c:pt idx="3">
                  <c:v>平成25年～平成29年</c:v>
                </c:pt>
              </c:strCache>
            </c:strRef>
          </c:cat>
          <c:val>
            <c:numRef>
              <c:f>'1-3-1自然増減'!$B$45:$E$45</c:f>
              <c:numCache>
                <c:formatCode>#,##0.00_ ;[Red]\-#,##0.00\ </c:formatCode>
                <c:ptCount val="4"/>
                <c:pt idx="1">
                  <c:v>1.68</c:v>
                </c:pt>
                <c:pt idx="2">
                  <c:v>1.97</c:v>
                </c:pt>
                <c:pt idx="3" formatCode="0.00">
                  <c:v>2.1472000000000002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40C-4B55-A33E-8E82D6A66173}"/>
            </c:ext>
          </c:extLst>
        </c:ser>
        <c:ser>
          <c:idx val="8"/>
          <c:order val="9"/>
          <c:tx>
            <c:strRef>
              <c:f>'1-3-1自然増減'!$A$46</c:f>
              <c:strCache>
                <c:ptCount val="1"/>
                <c:pt idx="0">
                  <c:v>南城市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'1-3-1自然増減'!$B$36:$E$36</c:f>
              <c:strCache>
                <c:ptCount val="4"/>
                <c:pt idx="0">
                  <c:v>平成10年～平成14年</c:v>
                </c:pt>
                <c:pt idx="1">
                  <c:v>平成15年～平成19年</c:v>
                </c:pt>
                <c:pt idx="2">
                  <c:v>平成20年～平成24年</c:v>
                </c:pt>
                <c:pt idx="3">
                  <c:v>平成25年～平成29年</c:v>
                </c:pt>
              </c:strCache>
            </c:strRef>
          </c:cat>
          <c:val>
            <c:numRef>
              <c:f>'1-3-1自然増減'!$B$46:$E$46</c:f>
              <c:numCache>
                <c:formatCode>#,##0.00_ ;[Red]\-#,##0.00\ </c:formatCode>
                <c:ptCount val="4"/>
                <c:pt idx="1">
                  <c:v>1.59</c:v>
                </c:pt>
                <c:pt idx="2">
                  <c:v>1.69</c:v>
                </c:pt>
                <c:pt idx="3" formatCode="0.00">
                  <c:v>1.9609000000000001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0C-4B55-A33E-8E82D6A66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797680"/>
        <c:axId val="569792976"/>
      </c:lineChart>
      <c:catAx>
        <c:axId val="56979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2976"/>
        <c:crosses val="autoZero"/>
        <c:auto val="1"/>
        <c:lblAlgn val="ctr"/>
        <c:lblOffset val="100"/>
        <c:noMultiLvlLbl val="0"/>
      </c:catAx>
      <c:valAx>
        <c:axId val="569792976"/>
        <c:scaling>
          <c:orientation val="minMax"/>
          <c:min val="1.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7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chemeClr val="tx1"/>
            </a:solidFill>
          </a:ln>
        </c:spPr>
        <c:txPr>
          <a:bodyPr/>
          <a:lstStyle/>
          <a:p>
            <a:pPr rtl="0">
              <a:defRPr sz="700"/>
            </a:pPr>
            <a:endParaRPr lang="ja-JP"/>
          </a:p>
        </c:txPr>
      </c:dTable>
      <c:spPr>
        <a:noFill/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987932113467E-2"/>
          <c:y val="0.11464566929133858"/>
          <c:w val="0.87143329503740863"/>
          <c:h val="0.5907759773406433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'1-3-2社会増減'!$A$8</c:f>
              <c:strCache>
                <c:ptCount val="1"/>
                <c:pt idx="0">
                  <c:v>社会増減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1.3245033112582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2-4AAF-BDDE-01C41820D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'1-3-2社会増減'!$B$5:$K$5</c:f>
              <c:strCache>
                <c:ptCount val="10"/>
                <c:pt idx="0">
                  <c:v>2011年
平成23年度</c:v>
                </c:pt>
                <c:pt idx="1">
                  <c:v>2012年
平成24年度</c:v>
                </c:pt>
                <c:pt idx="2">
                  <c:v>2013年
平成25年度</c:v>
                </c:pt>
                <c:pt idx="3">
                  <c:v>2014年
平成26年度</c:v>
                </c:pt>
                <c:pt idx="4">
                  <c:v>2015年
平成27年度</c:v>
                </c:pt>
                <c:pt idx="5">
                  <c:v>2016年
平成28年度</c:v>
                </c:pt>
                <c:pt idx="6">
                  <c:v>2017年
平成29年度</c:v>
                </c:pt>
                <c:pt idx="7">
                  <c:v>2018年
平成30年度</c:v>
                </c:pt>
                <c:pt idx="8">
                  <c:v>2019年
令和元年度</c:v>
                </c:pt>
                <c:pt idx="9">
                  <c:v>2020年
令和2年度</c:v>
                </c:pt>
              </c:strCache>
            </c:strRef>
          </c:cat>
          <c:val>
            <c:numRef>
              <c:f>'1-3-2社会増減'!$B$8:$K$8</c:f>
              <c:numCache>
                <c:formatCode>#,##0;"▲ "#,##0</c:formatCode>
                <c:ptCount val="10"/>
                <c:pt idx="0">
                  <c:v>223</c:v>
                </c:pt>
                <c:pt idx="1">
                  <c:v>-31</c:v>
                </c:pt>
                <c:pt idx="2">
                  <c:v>213</c:v>
                </c:pt>
                <c:pt idx="3">
                  <c:v>224</c:v>
                </c:pt>
                <c:pt idx="4">
                  <c:v>-150</c:v>
                </c:pt>
                <c:pt idx="5">
                  <c:v>253</c:v>
                </c:pt>
                <c:pt idx="6">
                  <c:v>209</c:v>
                </c:pt>
                <c:pt idx="7">
                  <c:v>415</c:v>
                </c:pt>
                <c:pt idx="8">
                  <c:v>211</c:v>
                </c:pt>
                <c:pt idx="9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2-4D89-8BDE-2AD517EDC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9797680"/>
        <c:axId val="569792976"/>
      </c:barChart>
      <c:lineChart>
        <c:grouping val="standard"/>
        <c:varyColors val="0"/>
        <c:ser>
          <c:idx val="0"/>
          <c:order val="0"/>
          <c:tx>
            <c:strRef>
              <c:f>'1-3-2社会増減'!$A$6</c:f>
              <c:strCache>
                <c:ptCount val="1"/>
                <c:pt idx="0">
                  <c:v>転入者数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4.8266567044082991E-2"/>
                  <c:y val="4.5894213554431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2-4AAF-BDDE-01C41820DF3D}"/>
                </c:ext>
              </c:extLst>
            </c:dLbl>
            <c:dLbl>
              <c:idx val="4"/>
              <c:layout>
                <c:manualLayout>
                  <c:x val="-4.8266567044082991E-2"/>
                  <c:y val="5.030922459195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AAF-BDDE-01C41820DF3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'1-3-2社会増減'!$B$5:$K$5</c:f>
              <c:strCache>
                <c:ptCount val="10"/>
                <c:pt idx="0">
                  <c:v>2011年
平成23年度</c:v>
                </c:pt>
                <c:pt idx="1">
                  <c:v>2012年
平成24年度</c:v>
                </c:pt>
                <c:pt idx="2">
                  <c:v>2013年
平成25年度</c:v>
                </c:pt>
                <c:pt idx="3">
                  <c:v>2014年
平成26年度</c:v>
                </c:pt>
                <c:pt idx="4">
                  <c:v>2015年
平成27年度</c:v>
                </c:pt>
                <c:pt idx="5">
                  <c:v>2016年
平成28年度</c:v>
                </c:pt>
                <c:pt idx="6">
                  <c:v>2017年
平成29年度</c:v>
                </c:pt>
                <c:pt idx="7">
                  <c:v>2018年
平成30年度</c:v>
                </c:pt>
                <c:pt idx="8">
                  <c:v>2019年
令和元年度</c:v>
                </c:pt>
                <c:pt idx="9">
                  <c:v>2020年
令和2年度</c:v>
                </c:pt>
              </c:strCache>
            </c:strRef>
          </c:cat>
          <c:val>
            <c:numRef>
              <c:f>'1-3-2社会増減'!$B$6:$K$6</c:f>
              <c:numCache>
                <c:formatCode>#,##0_);[Red]\(#,##0\)</c:formatCode>
                <c:ptCount val="10"/>
                <c:pt idx="0">
                  <c:v>1890</c:v>
                </c:pt>
                <c:pt idx="1">
                  <c:v>1860</c:v>
                </c:pt>
                <c:pt idx="2">
                  <c:v>2097</c:v>
                </c:pt>
                <c:pt idx="3">
                  <c:v>1979</c:v>
                </c:pt>
                <c:pt idx="4">
                  <c:v>2079</c:v>
                </c:pt>
                <c:pt idx="5">
                  <c:v>2064</c:v>
                </c:pt>
                <c:pt idx="6">
                  <c:v>2177</c:v>
                </c:pt>
                <c:pt idx="7">
                  <c:v>2359</c:v>
                </c:pt>
                <c:pt idx="8">
                  <c:v>2150</c:v>
                </c:pt>
                <c:pt idx="9">
                  <c:v>2124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2-4D89-8BDE-2AD517EDC9A3}"/>
            </c:ext>
          </c:extLst>
        </c:ser>
        <c:ser>
          <c:idx val="1"/>
          <c:order val="1"/>
          <c:tx>
            <c:strRef>
              <c:f>'1-3-2社会増減'!$A$7</c:f>
              <c:strCache>
                <c:ptCount val="1"/>
                <c:pt idx="0">
                  <c:v>転出者数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  <a:prstDash val="sysDash"/>
            </a:ln>
          </c:spPr>
          <c:marker>
            <c:spPr>
              <a:solidFill>
                <a:schemeClr val="bg1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4.9483112056248446E-2"/>
                  <c:y val="-5.251638247205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2-4AAF-BDDE-01C41820DF3D}"/>
                </c:ext>
              </c:extLst>
            </c:dLbl>
            <c:dLbl>
              <c:idx val="4"/>
              <c:layout>
                <c:manualLayout>
                  <c:x val="-4.9483112056248446E-2"/>
                  <c:y val="-5.2516382472058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AAF-BDDE-01C41820DF3D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'1-3-2社会増減'!$B$5:$K$5</c:f>
              <c:strCache>
                <c:ptCount val="10"/>
                <c:pt idx="0">
                  <c:v>2011年
平成23年度</c:v>
                </c:pt>
                <c:pt idx="1">
                  <c:v>2012年
平成24年度</c:v>
                </c:pt>
                <c:pt idx="2">
                  <c:v>2013年
平成25年度</c:v>
                </c:pt>
                <c:pt idx="3">
                  <c:v>2014年
平成26年度</c:v>
                </c:pt>
                <c:pt idx="4">
                  <c:v>2015年
平成27年度</c:v>
                </c:pt>
                <c:pt idx="5">
                  <c:v>2016年
平成28年度</c:v>
                </c:pt>
                <c:pt idx="6">
                  <c:v>2017年
平成29年度</c:v>
                </c:pt>
                <c:pt idx="7">
                  <c:v>2018年
平成30年度</c:v>
                </c:pt>
                <c:pt idx="8">
                  <c:v>2019年
令和元年度</c:v>
                </c:pt>
                <c:pt idx="9">
                  <c:v>2020年
令和2年度</c:v>
                </c:pt>
              </c:strCache>
            </c:strRef>
          </c:cat>
          <c:val>
            <c:numRef>
              <c:f>'1-3-2社会増減'!$B$7:$K$7</c:f>
              <c:numCache>
                <c:formatCode>#,##0_);[Red]\(#,##0\)</c:formatCode>
                <c:ptCount val="10"/>
                <c:pt idx="0">
                  <c:v>1667</c:v>
                </c:pt>
                <c:pt idx="1">
                  <c:v>1891</c:v>
                </c:pt>
                <c:pt idx="2">
                  <c:v>1884</c:v>
                </c:pt>
                <c:pt idx="3">
                  <c:v>1755</c:v>
                </c:pt>
                <c:pt idx="4">
                  <c:v>2229</c:v>
                </c:pt>
                <c:pt idx="5">
                  <c:v>1811</c:v>
                </c:pt>
                <c:pt idx="6">
                  <c:v>1968</c:v>
                </c:pt>
                <c:pt idx="7">
                  <c:v>1944</c:v>
                </c:pt>
                <c:pt idx="8">
                  <c:v>1939</c:v>
                </c:pt>
                <c:pt idx="9">
                  <c:v>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72-4D89-8BDE-2AD517EDC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797680"/>
        <c:axId val="569792976"/>
      </c:lineChart>
      <c:catAx>
        <c:axId val="56979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2976"/>
        <c:crosses val="autoZero"/>
        <c:auto val="1"/>
        <c:lblAlgn val="ctr"/>
        <c:lblOffset val="100"/>
        <c:noMultiLvlLbl val="0"/>
      </c:catAx>
      <c:valAx>
        <c:axId val="569792976"/>
        <c:scaling>
          <c:orientation val="minMax"/>
          <c:max val="30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人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3.9330685434232224E-2"/>
              <c:y val="1.79378074429438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768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28732418182240493"/>
          <c:y val="0.84016443308824806"/>
          <c:w val="0.48418491484184917"/>
          <c:h val="8.555478741900499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59252447458664"/>
          <c:y val="5.5739510658009389E-2"/>
          <c:w val="0.65470927447937632"/>
          <c:h val="0.87450181649380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'1-3-2社会増減'!$A$34</c:f>
              <c:strCache>
                <c:ptCount val="1"/>
                <c:pt idx="0">
                  <c:v>男性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8.878959393788354E-17"/>
                  <c:y val="5.0474921316751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7-405A-95F9-804DD9DD819B}"/>
                </c:ext>
              </c:extLst>
            </c:dLbl>
            <c:dLbl>
              <c:idx val="2"/>
              <c:layout>
                <c:manualLayout>
                  <c:x val="-8.878959393788354E-17"/>
                  <c:y val="7.57123819751273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07-405A-95F9-804DD9DD819B}"/>
                </c:ext>
              </c:extLst>
            </c:dLbl>
            <c:dLbl>
              <c:idx val="5"/>
              <c:layout>
                <c:manualLayout>
                  <c:x val="0"/>
                  <c:y val="7.57123819751278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07-405A-95F9-804DD9DD819B}"/>
                </c:ext>
              </c:extLst>
            </c:dLbl>
            <c:dLbl>
              <c:idx val="6"/>
              <c:layout>
                <c:manualLayout>
                  <c:x val="0"/>
                  <c:y val="2.52374606583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7-405A-95F9-804DD9DD819B}"/>
                </c:ext>
              </c:extLst>
            </c:dLbl>
            <c:dLbl>
              <c:idx val="10"/>
              <c:layout>
                <c:manualLayout>
                  <c:x val="0"/>
                  <c:y val="5.04749213167515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07-405A-95F9-804DD9DD819B}"/>
                </c:ext>
              </c:extLst>
            </c:dLbl>
            <c:dLbl>
              <c:idx val="12"/>
              <c:layout>
                <c:manualLayout>
                  <c:x val="-8.878959393788354E-17"/>
                  <c:y val="2.52374606583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7-405A-95F9-804DD9DD819B}"/>
                </c:ext>
              </c:extLst>
            </c:dLbl>
            <c:dLbl>
              <c:idx val="16"/>
              <c:layout>
                <c:manualLayout>
                  <c:x val="0"/>
                  <c:y val="5.04749213167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07-405A-95F9-804DD9DD819B}"/>
                </c:ext>
              </c:extLst>
            </c:dLbl>
            <c:dLbl>
              <c:idx val="17"/>
              <c:layout>
                <c:manualLayout>
                  <c:x val="-8.878959393788354E-17"/>
                  <c:y val="2.52374606583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7-405A-95F9-804DD9DD819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'1-3-2社会増減'!$B$33:$S$33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85～89歳→90歳～</c:v>
                </c:pt>
              </c:strCache>
            </c:strRef>
          </c:cat>
          <c:val>
            <c:numRef>
              <c:f>'1-3-2社会増減'!$B$34:$S$34</c:f>
              <c:numCache>
                <c:formatCode>General</c:formatCode>
                <c:ptCount val="18"/>
                <c:pt idx="0">
                  <c:v>17</c:v>
                </c:pt>
                <c:pt idx="1">
                  <c:v>15</c:v>
                </c:pt>
                <c:pt idx="2">
                  <c:v>29</c:v>
                </c:pt>
                <c:pt idx="3">
                  <c:v>-22</c:v>
                </c:pt>
                <c:pt idx="4">
                  <c:v>-90</c:v>
                </c:pt>
                <c:pt idx="5">
                  <c:v>122</c:v>
                </c:pt>
                <c:pt idx="6">
                  <c:v>148</c:v>
                </c:pt>
                <c:pt idx="7">
                  <c:v>130</c:v>
                </c:pt>
                <c:pt idx="8">
                  <c:v>80</c:v>
                </c:pt>
                <c:pt idx="9">
                  <c:v>44</c:v>
                </c:pt>
                <c:pt idx="10">
                  <c:v>9</c:v>
                </c:pt>
                <c:pt idx="11">
                  <c:v>27</c:v>
                </c:pt>
                <c:pt idx="12">
                  <c:v>29</c:v>
                </c:pt>
                <c:pt idx="13">
                  <c:v>32</c:v>
                </c:pt>
                <c:pt idx="14">
                  <c:v>36</c:v>
                </c:pt>
                <c:pt idx="15">
                  <c:v>33</c:v>
                </c:pt>
                <c:pt idx="16">
                  <c:v>48</c:v>
                </c:pt>
                <c:pt idx="1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0-4539-8F27-600ED835DC19}"/>
            </c:ext>
          </c:extLst>
        </c:ser>
        <c:ser>
          <c:idx val="1"/>
          <c:order val="1"/>
          <c:tx>
            <c:strRef>
              <c:f>'1-3-2社会増減'!$A$35</c:f>
              <c:strCache>
                <c:ptCount val="1"/>
                <c:pt idx="0">
                  <c:v>女性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Lbls>
            <c:dLbl>
              <c:idx val="4"/>
              <c:layout>
                <c:manualLayout>
                  <c:x val="-4.439479696894177E-17"/>
                  <c:y val="-2.52374606583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7-405A-95F9-804DD9DD819B}"/>
                </c:ext>
              </c:extLst>
            </c:dLbl>
            <c:dLbl>
              <c:idx val="7"/>
              <c:layout>
                <c:manualLayout>
                  <c:x val="0"/>
                  <c:y val="-2.5237460658375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07-405A-95F9-804DD9DD819B}"/>
                </c:ext>
              </c:extLst>
            </c:dLbl>
            <c:dLbl>
              <c:idx val="8"/>
              <c:layout>
                <c:manualLayout>
                  <c:x val="0"/>
                  <c:y val="-2.52374606583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7-405A-95F9-804DD9DD819B}"/>
                </c:ext>
              </c:extLst>
            </c:dLbl>
            <c:dLbl>
              <c:idx val="9"/>
              <c:layout>
                <c:manualLayout>
                  <c:x val="-8.878959393788354E-17"/>
                  <c:y val="-5.04749213167506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07-405A-95F9-804DD9DD819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'1-3-2社会増減'!$B$33:$S$33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85～89歳→90歳～</c:v>
                </c:pt>
              </c:strCache>
            </c:strRef>
          </c:cat>
          <c:val>
            <c:numRef>
              <c:f>'1-3-2社会増減'!$B$35:$S$35</c:f>
              <c:numCache>
                <c:formatCode>General</c:formatCode>
                <c:ptCount val="18"/>
                <c:pt idx="0">
                  <c:v>-7</c:v>
                </c:pt>
                <c:pt idx="1">
                  <c:v>36</c:v>
                </c:pt>
                <c:pt idx="2">
                  <c:v>40</c:v>
                </c:pt>
                <c:pt idx="3">
                  <c:v>14</c:v>
                </c:pt>
                <c:pt idx="4">
                  <c:v>-58</c:v>
                </c:pt>
                <c:pt idx="5">
                  <c:v>157</c:v>
                </c:pt>
                <c:pt idx="6">
                  <c:v>186</c:v>
                </c:pt>
                <c:pt idx="7">
                  <c:v>95</c:v>
                </c:pt>
                <c:pt idx="8">
                  <c:v>65</c:v>
                </c:pt>
                <c:pt idx="9">
                  <c:v>34</c:v>
                </c:pt>
                <c:pt idx="10">
                  <c:v>21</c:v>
                </c:pt>
                <c:pt idx="11">
                  <c:v>-1</c:v>
                </c:pt>
                <c:pt idx="12">
                  <c:v>27</c:v>
                </c:pt>
                <c:pt idx="13">
                  <c:v>26</c:v>
                </c:pt>
                <c:pt idx="14">
                  <c:v>45</c:v>
                </c:pt>
                <c:pt idx="15">
                  <c:v>36</c:v>
                </c:pt>
                <c:pt idx="16">
                  <c:v>66</c:v>
                </c:pt>
                <c:pt idx="17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0-4539-8F27-600ED835D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9797680"/>
        <c:axId val="569792976"/>
      </c:barChart>
      <c:catAx>
        <c:axId val="569797680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2976"/>
        <c:crosses val="autoZero"/>
        <c:auto val="1"/>
        <c:lblAlgn val="ctr"/>
        <c:lblOffset val="100"/>
        <c:noMultiLvlLbl val="0"/>
      </c:catAx>
      <c:valAx>
        <c:axId val="56979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</a:t>
                </a:r>
                <a:r>
                  <a:rPr lang="ja-JP" altLang="en-US"/>
                  <a:t>人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92482901316167598"/>
              <c:y val="8.8179119861053479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69797680"/>
        <c:crosses val="max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3190986144087157"/>
          <c:y val="0.94392951634294486"/>
          <c:w val="0.20716286376611684"/>
          <c:h val="3.917947671661638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rgbClr val="996633"/>
      </a:solidFill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25</xdr:row>
      <xdr:rowOff>152399</xdr:rowOff>
    </xdr:from>
    <xdr:to>
      <xdr:col>8</xdr:col>
      <xdr:colOff>142875</xdr:colOff>
      <xdr:row>43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ADC6A2-3922-4BC6-ADB5-D71F3AEB7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11</xdr:row>
      <xdr:rowOff>161925</xdr:rowOff>
    </xdr:from>
    <xdr:to>
      <xdr:col>7</xdr:col>
      <xdr:colOff>285749</xdr:colOff>
      <xdr:row>28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B10B24-5F59-4D47-B6BA-DE8FC08DA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71437</xdr:colOff>
      <xdr:row>37</xdr:row>
      <xdr:rowOff>107156</xdr:rowOff>
    </xdr:from>
    <xdr:to>
      <xdr:col>7</xdr:col>
      <xdr:colOff>147637</xdr:colOff>
      <xdr:row>66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BB64A98-51F3-438D-B5F1-795F3BA4B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0.65135</cdr:x>
      <cdr:y>0.9</cdr:y>
    </cdr:from>
    <cdr:to>
      <cdr:x>0.97799</cdr:x>
      <cdr:y>0.98495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3399852" y="2828925"/>
          <a:ext cx="1704962" cy="267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資料：住民基本台帳人口移動報告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0.60573</cdr:x>
      <cdr:y>0.93777</cdr:y>
    </cdr:from>
    <cdr:to>
      <cdr:x>0.93237</cdr:x>
      <cdr:y>0.97422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3161727" y="5203032"/>
          <a:ext cx="1704962" cy="202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資料：国勢調査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5</xdr:row>
      <xdr:rowOff>1</xdr:rowOff>
    </xdr:from>
    <xdr:to>
      <xdr:col>16</xdr:col>
      <xdr:colOff>447675</xdr:colOff>
      <xdr:row>17</xdr:row>
      <xdr:rowOff>28576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C70538-CC1C-43C4-BEB8-C6EC87691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0.80653</cdr:x>
      <cdr:y>0.13178</cdr:y>
    </cdr:from>
    <cdr:to>
      <cdr:x>0.96861</cdr:x>
      <cdr:y>0.26954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4209845" y="366518"/>
          <a:ext cx="846009" cy="383152"/>
        </a:xfrm>
        <a:prstGeom xmlns:a="http://schemas.openxmlformats.org/drawingml/2006/main" prst="rect">
          <a:avLst/>
        </a:prstGeom>
        <a:solidFill xmlns:a="http://schemas.openxmlformats.org/drawingml/2006/main">
          <a:srgbClr val="662847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800" b="1" spc="-50" baseline="0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分類不能の産業</a:t>
          </a:r>
          <a:endParaRPr lang="en-US" altLang="ja-JP" sz="800" b="1" spc="-50" baseline="0">
            <a:solidFill>
              <a:schemeClr val="bg1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343</a:t>
          </a:r>
          <a:r>
            <a:rPr lang="ja-JP" altLang="en-US" sz="800" b="1">
              <a:solidFill>
                <a:schemeClr val="bg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0.80653</cdr:x>
      <cdr:y>0.29561</cdr:y>
    </cdr:from>
    <cdr:to>
      <cdr:x>0.96861</cdr:x>
      <cdr:y>0.43338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4209845" y="822181"/>
          <a:ext cx="846009" cy="383180"/>
        </a:xfrm>
        <a:prstGeom xmlns:a="http://schemas.openxmlformats.org/drawingml/2006/main" prst="rect">
          <a:avLst/>
        </a:prstGeom>
        <a:solidFill xmlns:a="http://schemas.openxmlformats.org/drawingml/2006/main">
          <a:srgbClr val="FF9966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第３次産業</a:t>
          </a:r>
          <a:endParaRPr lang="en-US" altLang="ja-JP" sz="8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13,838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0.80653</cdr:x>
      <cdr:y>0.45945</cdr:y>
    </cdr:from>
    <cdr:to>
      <cdr:x>0.96861</cdr:x>
      <cdr:y>0.59722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4209845" y="1277872"/>
          <a:ext cx="846009" cy="383179"/>
        </a:xfrm>
        <a:prstGeom xmlns:a="http://schemas.openxmlformats.org/drawingml/2006/main" prst="rect">
          <a:avLst/>
        </a:prstGeom>
        <a:pattFill xmlns:a="http://schemas.openxmlformats.org/drawingml/2006/main" prst="ltUpDiag">
          <a:fgClr>
            <a:srgbClr val="28B7CC"/>
          </a:fgClr>
          <a:bgClr>
            <a:schemeClr val="bg1"/>
          </a:bgClr>
        </a:patt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第２次産業</a:t>
          </a:r>
          <a:endParaRPr lang="en-US" altLang="ja-JP" sz="8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2,568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0.80653</cdr:x>
      <cdr:y>0.62329</cdr:y>
    </cdr:from>
    <cdr:to>
      <cdr:x>0.96861</cdr:x>
      <cdr:y>0.76106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209845" y="1733562"/>
          <a:ext cx="846009" cy="3831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第１次産業</a:t>
          </a:r>
          <a:endParaRPr lang="en-US" altLang="ja-JP" sz="8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512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0.28757</cdr:x>
      <cdr:y>0.3564</cdr:y>
    </cdr:from>
    <cdr:to>
      <cdr:x>0.75513</cdr:x>
      <cdr:y>0.52364</cdr:y>
    </cdr:to>
    <cdr:sp macro="" textlink="">
      <cdr:nvSpPr>
        <cdr:cNvPr id="18" name="右矢印 17"/>
        <cdr:cNvSpPr/>
      </cdr:nvSpPr>
      <cdr:spPr>
        <a:xfrm xmlns:a="http://schemas.openxmlformats.org/drawingml/2006/main" rot="-240000">
          <a:off x="1501015" y="1008226"/>
          <a:ext cx="2440523" cy="473102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41FF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>
            <a:lnSpc>
              <a:spcPts val="1300"/>
            </a:lnSpc>
          </a:pPr>
          <a:r>
            <a:rPr lang="ja-JP" altLang="en-US" sz="1000" b="1">
              <a:latin typeface="Meiryo UI" pitchFamily="50" charset="-128"/>
              <a:ea typeface="Meiryo UI" pitchFamily="50" charset="-128"/>
              <a:cs typeface="Meiryo UI" pitchFamily="50" charset="-128"/>
            </a:rPr>
            <a:t>第３次産業　増加傾向</a:t>
          </a:r>
          <a:endParaRPr lang="ja-JP" sz="10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0.79076</cdr:x>
      <cdr:y>0.89947</cdr:y>
    </cdr:from>
    <cdr:to>
      <cdr:x>0.97689</cdr:x>
      <cdr:y>0.97809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4127530" y="2501707"/>
          <a:ext cx="971543" cy="21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資料：国勢調査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0.14599</cdr:x>
      <cdr:y>0.90753</cdr:y>
    </cdr:from>
    <cdr:to>
      <cdr:x>0.79745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4837CB3-843E-C290-F36D-EA8A67C18655}"/>
            </a:ext>
          </a:extLst>
        </cdr:cNvPr>
        <cdr:cNvSpPr txBox="1"/>
      </cdr:nvSpPr>
      <cdr:spPr>
        <a:xfrm xmlns:a="http://schemas.openxmlformats.org/drawingml/2006/main">
          <a:off x="762000" y="2524125"/>
          <a:ext cx="34004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n w="3175">
                <a:solidFill>
                  <a:schemeClr val="tx1"/>
                </a:solidFill>
              </a:ln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次産業　　　</a:t>
          </a:r>
          <a:r>
            <a:rPr lang="ja-JP" altLang="en-US" sz="800">
              <a:ln w="3175">
                <a:solidFill>
                  <a:schemeClr val="tx1"/>
                </a:solidFill>
              </a:ln>
              <a:pattFill prst="ltUpDiag">
                <a:fgClr>
                  <a:srgbClr val="28B7CC"/>
                </a:fgClr>
                <a:bgClr>
                  <a:schemeClr val="bg1"/>
                </a:bgClr>
              </a:patt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次産業　　　</a:t>
          </a:r>
          <a:r>
            <a:rPr lang="ja-JP" altLang="en-US" sz="800">
              <a:ln w="3175">
                <a:solidFill>
                  <a:schemeClr val="tx1"/>
                </a:solidFill>
              </a:ln>
              <a:solidFill>
                <a:srgbClr val="FF996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次産業　　　</a:t>
          </a:r>
          <a:r>
            <a:rPr lang="ja-JP" altLang="en-US" sz="800">
              <a:ln w="3175">
                <a:solidFill>
                  <a:schemeClr val="tx1"/>
                </a:solidFill>
              </a:ln>
              <a:solidFill>
                <a:srgbClr val="662847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分類不能の産業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828676</xdr:colOff>
      <xdr:row>18</xdr:row>
      <xdr:rowOff>2</xdr:rowOff>
    </xdr:from>
    <xdr:to>
      <xdr:col>9</xdr:col>
      <xdr:colOff>600076</xdr:colOff>
      <xdr:row>36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D60FED-0657-40CA-A66A-DDA5DEFC3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0.86021</cdr:x>
      <cdr:y>0.10988</cdr:y>
    </cdr:from>
    <cdr:to>
      <cdr:x>0.98531</cdr:x>
      <cdr:y>0.23545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4571999" y="315041"/>
          <a:ext cx="664874" cy="360000"/>
        </a:xfrm>
        <a:prstGeom xmlns:a="http://schemas.openxmlformats.org/drawingml/2006/main" prst="rect">
          <a:avLst/>
        </a:prstGeom>
        <a:solidFill xmlns:a="http://schemas.openxmlformats.org/drawingml/2006/main">
          <a:srgbClr val="FF9966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lIns="72000" tIns="0" rIns="0" bIns="0" rtlCol="0" anchor="ctr" anchorCtr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第３次産業</a:t>
          </a:r>
          <a:endParaRPr lang="en-US" altLang="ja-JP" sz="8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786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億円</a:t>
          </a:r>
        </a:p>
      </cdr:txBody>
    </cdr:sp>
  </cdr:relSizeAnchor>
  <cdr:relSizeAnchor xmlns:cdr="http://schemas.openxmlformats.org/drawingml/2006/chartDrawing">
    <cdr:from>
      <cdr:x>0.86021</cdr:x>
      <cdr:y>0.24712</cdr:y>
    </cdr:from>
    <cdr:to>
      <cdr:x>0.98531</cdr:x>
      <cdr:y>0.37269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4571999" y="708507"/>
          <a:ext cx="664874" cy="360000"/>
        </a:xfrm>
        <a:prstGeom xmlns:a="http://schemas.openxmlformats.org/drawingml/2006/main" prst="rect">
          <a:avLst/>
        </a:prstGeom>
        <a:pattFill xmlns:a="http://schemas.openxmlformats.org/drawingml/2006/main" prst="ltUpDiag">
          <a:fgClr>
            <a:srgbClr val="28B7CC"/>
          </a:fgClr>
          <a:bgClr>
            <a:schemeClr val="bg1"/>
          </a:bgClr>
        </a:patt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lIns="72000" tIns="0" rIns="0" bIns="0" rtlCol="0" anchor="ctr" anchorCtr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第２次産業</a:t>
          </a:r>
          <a:endParaRPr lang="en-US" altLang="ja-JP" sz="8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208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億円</a:t>
          </a:r>
        </a:p>
      </cdr:txBody>
    </cdr:sp>
  </cdr:relSizeAnchor>
  <cdr:relSizeAnchor xmlns:cdr="http://schemas.openxmlformats.org/drawingml/2006/chartDrawing">
    <cdr:from>
      <cdr:x>0.86021</cdr:x>
      <cdr:y>0.38436</cdr:y>
    </cdr:from>
    <cdr:to>
      <cdr:x>0.98531</cdr:x>
      <cdr:y>0.50993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4571999" y="1101974"/>
          <a:ext cx="664874" cy="360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lIns="72000" tIns="0" rIns="0" bIns="0" rtlCol="0" anchor="ctr" anchorCtr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第１次産業</a:t>
          </a:r>
          <a:endParaRPr lang="en-US" altLang="ja-JP" sz="8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>
            <a:lnSpc>
              <a:spcPts val="1100"/>
            </a:lnSpc>
          </a:pP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6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億円</a:t>
          </a:r>
        </a:p>
      </cdr:txBody>
    </cdr:sp>
  </cdr:relSizeAnchor>
  <cdr:relSizeAnchor xmlns:cdr="http://schemas.openxmlformats.org/drawingml/2006/chartDrawing">
    <cdr:from>
      <cdr:x>0.28113</cdr:x>
      <cdr:y>0.29872</cdr:y>
    </cdr:from>
    <cdr:to>
      <cdr:x>0.77846</cdr:x>
      <cdr:y>0.42484</cdr:y>
    </cdr:to>
    <cdr:sp macro="" textlink="">
      <cdr:nvSpPr>
        <cdr:cNvPr id="18" name="右矢印 17"/>
        <cdr:cNvSpPr/>
      </cdr:nvSpPr>
      <cdr:spPr>
        <a:xfrm xmlns:a="http://schemas.openxmlformats.org/drawingml/2006/main" rot="21149471">
          <a:off x="1494189" y="856450"/>
          <a:ext cx="2643284" cy="361589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41FF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>
            <a:lnSpc>
              <a:spcPts val="1300"/>
            </a:lnSpc>
          </a:pPr>
          <a:r>
            <a:rPr lang="ja-JP" altLang="en-US" sz="900" b="1">
              <a:latin typeface="Meiryo UI" pitchFamily="50" charset="-128"/>
              <a:ea typeface="Meiryo UI" pitchFamily="50" charset="-128"/>
              <a:cs typeface="Meiryo UI" pitchFamily="50" charset="-128"/>
            </a:rPr>
            <a:t>直近では増加</a:t>
          </a:r>
          <a:endParaRPr lang="ja-JP" sz="9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</cdr:txBody>
    </cdr:sp>
  </cdr:relSizeAnchor>
  <cdr:relSizeAnchor xmlns:cdr="http://schemas.openxmlformats.org/drawingml/2006/chartDrawing">
    <cdr:from>
      <cdr:x>0.73844</cdr:x>
      <cdr:y>0.90365</cdr:y>
    </cdr:from>
    <cdr:to>
      <cdr:x>0.98879</cdr:x>
      <cdr:y>0.98256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3924760" y="2590798"/>
          <a:ext cx="1330598" cy="22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資料：沖縄統計年鑑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0.06569</cdr:x>
      <cdr:y>0.69103</cdr:y>
    </cdr:from>
    <cdr:to>
      <cdr:x>0.97077</cdr:x>
      <cdr:y>0.94352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9147" y="1981198"/>
          <a:ext cx="4810455" cy="72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lnSpc>
              <a:spcPts val="1200"/>
            </a:lnSpc>
          </a:pP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注）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第１次産業は農業、林業、水産業の値の合計である。</a:t>
          </a:r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第２次産業は鉱業、製造業、建設業の値の合計である。</a:t>
          </a:r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3.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第３次産業は電気・ガス・水道業、卸売・小売業、金融・保険業、不動産業、運輸・通信業、</a:t>
          </a:r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>
            <a:lnSpc>
              <a:spcPts val="1200"/>
            </a:lnSpc>
          </a:pP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　　　 サービス業政府、サービス生産者、対家計民間非営利サービス生産者の値の合計である。</a:t>
          </a:r>
        </a:p>
      </cdr:txBody>
    </cdr:sp>
  </cdr:relSizeAnchor>
  <cdr:relSizeAnchor xmlns:cdr="http://schemas.openxmlformats.org/drawingml/2006/chartDrawing">
    <cdr:from>
      <cdr:x>0.17204</cdr:x>
      <cdr:y>0.6253</cdr:y>
    </cdr:from>
    <cdr:to>
      <cdr:x>0.80824</cdr:x>
      <cdr:y>0.69137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F669924-6562-A841-5ADB-40EF920D24ED}"/>
            </a:ext>
          </a:extLst>
        </cdr:cNvPr>
        <cdr:cNvSpPr txBox="1"/>
      </cdr:nvSpPr>
      <cdr:spPr>
        <a:xfrm xmlns:a="http://schemas.openxmlformats.org/drawingml/2006/main">
          <a:off x="914400" y="1792761"/>
          <a:ext cx="3381374" cy="189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n w="3175">
                <a:solidFill>
                  <a:schemeClr val="tx1"/>
                </a:solidFill>
              </a:ln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次産業　　　　　　　　　　</a:t>
          </a:r>
          <a:r>
            <a:rPr lang="ja-JP" altLang="en-US" sz="800">
              <a:ln w="3175">
                <a:solidFill>
                  <a:schemeClr val="tx1"/>
                </a:solidFill>
              </a:ln>
              <a:pattFill prst="ltUpDiag">
                <a:fgClr>
                  <a:srgbClr val="28B7CC"/>
                </a:fgClr>
                <a:bgClr>
                  <a:schemeClr val="bg1"/>
                </a:bgClr>
              </a:patt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次産業　　　　　　　　　　</a:t>
          </a:r>
          <a:r>
            <a:rPr lang="ja-JP" altLang="en-US" sz="800">
              <a:ln w="3175">
                <a:solidFill>
                  <a:schemeClr val="tx1"/>
                </a:solidFill>
              </a:ln>
              <a:solidFill>
                <a:srgbClr val="FF9966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第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次産業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2228850</xdr:colOff>
      <xdr:row>78</xdr:row>
      <xdr:rowOff>9525</xdr:rowOff>
    </xdr:from>
    <xdr:to>
      <xdr:col>8</xdr:col>
      <xdr:colOff>114300</xdr:colOff>
      <xdr:row>107</xdr:row>
      <xdr:rowOff>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7CAAED-FC2C-462E-98E1-1DD5852EC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0.59888</cdr:x>
      <cdr:y>0.92648</cdr:y>
    </cdr:from>
    <cdr:to>
      <cdr:x>0.96337</cdr:x>
      <cdr:y>0.9712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3114565" y="4597697"/>
          <a:ext cx="1895585" cy="221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）国勢調査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53</xdr:row>
      <xdr:rowOff>114299</xdr:rowOff>
    </xdr:from>
    <xdr:to>
      <xdr:col>4</xdr:col>
      <xdr:colOff>619125</xdr:colOff>
      <xdr:row>82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C6655E-5145-46CD-B1B6-5C7A45269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92</xdr:row>
      <xdr:rowOff>1</xdr:rowOff>
    </xdr:from>
    <xdr:to>
      <xdr:col>4</xdr:col>
      <xdr:colOff>495300</xdr:colOff>
      <xdr:row>99</xdr:row>
      <xdr:rowOff>19051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799FDEA-6D83-4643-B658-30E55E1C6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0.76996</cdr:x>
      <cdr:y>0.90786</cdr:y>
    </cdr:from>
    <cdr:to>
      <cdr:x>0.94708</cdr:x>
      <cdr:y>0.9705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4018975" y="2749878"/>
          <a:ext cx="924514" cy="189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資料：国勢調査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0.59415</cdr:x>
      <cdr:y>0.93346</cdr:y>
    </cdr:from>
    <cdr:to>
      <cdr:x>0.95865</cdr:x>
      <cdr:y>0.97818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8316882-80A5-4814-A9B1-E4F9D1FF0A30}"/>
            </a:ext>
          </a:extLst>
        </cdr:cNvPr>
        <cdr:cNvSpPr txBox="1"/>
      </cdr:nvSpPr>
      <cdr:spPr>
        <a:xfrm xmlns:a="http://schemas.openxmlformats.org/drawingml/2006/main">
          <a:off x="3010719" y="4632326"/>
          <a:ext cx="1847031" cy="22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）国勢調査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0.57707</cdr:x>
      <cdr:y>0.75781</cdr:y>
    </cdr:from>
    <cdr:to>
      <cdr:x>0.9378</cdr:x>
      <cdr:y>0.95057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2924175" y="923924"/>
          <a:ext cx="1827939" cy="235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）国勢調査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95250</xdr:rowOff>
    </xdr:from>
    <xdr:to>
      <xdr:col>14</xdr:col>
      <xdr:colOff>438150</xdr:colOff>
      <xdr:row>26</xdr:row>
      <xdr:rowOff>28506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41B816B-BE32-465E-99E4-03C185B4B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0.11708</cdr:x>
      <cdr:y>0.07777</cdr:y>
    </cdr:from>
    <cdr:to>
      <cdr:x>0.25914</cdr:x>
      <cdr:y>0.14426</cdr:y>
    </cdr:to>
    <cdr:sp macro="" textlink="">
      <cdr:nvSpPr>
        <cdr:cNvPr id="16" name="テキスト ボックス 15">
          <a:extLst xmlns:a="http://schemas.openxmlformats.org/drawingml/2006/main">
            <a:ext uri="{FF2B5EF4-FFF2-40B4-BE49-F238E27FC236}">
              <a16:creationId xmlns:a16="http://schemas.microsoft.com/office/drawing/2014/main" id="{89612CB2-4F3F-40C1-B88B-DAA750776E6D}"/>
            </a:ext>
          </a:extLst>
        </cdr:cNvPr>
        <cdr:cNvSpPr txBox="1"/>
      </cdr:nvSpPr>
      <cdr:spPr>
        <a:xfrm xmlns:a="http://schemas.openxmlformats.org/drawingml/2006/main">
          <a:off x="701433" y="302983"/>
          <a:ext cx="851141" cy="258992"/>
        </a:xfrm>
        <a:prstGeom xmlns:a="http://schemas.openxmlformats.org/drawingml/2006/main" prst="rect">
          <a:avLst/>
        </a:prstGeom>
        <a:solidFill xmlns:a="http://schemas.openxmlformats.org/drawingml/2006/main">
          <a:srgbClr val="CC9900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>
            <a:lnSpc>
              <a:spcPts val="1200"/>
            </a:lnSpc>
          </a:pPr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機能分担型</a:t>
          </a:r>
        </a:p>
      </cdr:txBody>
    </cdr:sp>
  </cdr:relSizeAnchor>
  <cdr:relSizeAnchor xmlns:cdr="http://schemas.openxmlformats.org/drawingml/2006/chartDrawing">
    <cdr:from>
      <cdr:x>0.00457</cdr:x>
      <cdr:y>0.07335</cdr:y>
    </cdr:from>
    <cdr:to>
      <cdr:x>0.04993</cdr:x>
      <cdr:y>0.8362</cdr:y>
    </cdr:to>
    <cdr:sp macro="" textlink="">
      <cdr:nvSpPr>
        <cdr:cNvPr id="21" name="テキスト ボックス 20">
          <a:extLst xmlns:a="http://schemas.openxmlformats.org/drawingml/2006/main">
            <a:ext uri="{FF2B5EF4-FFF2-40B4-BE49-F238E27FC236}">
              <a16:creationId xmlns:a16="http://schemas.microsoft.com/office/drawing/2014/main" id="{80DBD068-1A49-4C21-919B-EC9D2B0EAEB4}"/>
            </a:ext>
          </a:extLst>
        </cdr:cNvPr>
        <cdr:cNvSpPr txBox="1"/>
      </cdr:nvSpPr>
      <cdr:spPr>
        <a:xfrm xmlns:a="http://schemas.openxmlformats.org/drawingml/2006/main">
          <a:off x="27353" y="285750"/>
          <a:ext cx="271763" cy="2971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vert="eaVert" wrap="square" lIns="36000" rIns="3600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 baseline="0">
              <a:latin typeface="Meiryo UI" panose="020B0604030504040204" pitchFamily="50" charset="-128"/>
              <a:ea typeface="Meiryo UI" panose="020B0604030504040204" pitchFamily="50" charset="-128"/>
            </a:rPr>
            <a:t> 昼夜間人口比率</a:t>
          </a:r>
          <a:endParaRPr lang="ja-JP" altLang="en-US" sz="1000" b="1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0.11425</cdr:x>
      <cdr:y>0.76311</cdr:y>
    </cdr:from>
    <cdr:to>
      <cdr:x>0.95231</cdr:x>
      <cdr:y>0.80957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190097-F411-CBE3-372D-C195A91C1402}"/>
            </a:ext>
          </a:extLst>
        </cdr:cNvPr>
        <cdr:cNvSpPr txBox="1"/>
      </cdr:nvSpPr>
      <cdr:spPr>
        <a:xfrm xmlns:a="http://schemas.openxmlformats.org/drawingml/2006/main">
          <a:off x="684478" y="3350781"/>
          <a:ext cx="5020997" cy="2039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000" rIns="3600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自市町村内就業率</a:t>
          </a:r>
        </a:p>
      </cdr:txBody>
    </cdr:sp>
  </cdr:relSizeAnchor>
  <cdr:relSizeAnchor xmlns:cdr="http://schemas.openxmlformats.org/drawingml/2006/chartDrawing">
    <cdr:from>
      <cdr:x>0.11464</cdr:x>
      <cdr:y>0.39911</cdr:y>
    </cdr:from>
    <cdr:to>
      <cdr:x>0.95286</cdr:x>
      <cdr:y>0.39911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E7B92181-C415-3401-1555-48B132D79339}"/>
            </a:ext>
          </a:extLst>
        </cdr:cNvPr>
        <cdr:cNvCxnSpPr/>
      </cdr:nvCxnSpPr>
      <cdr:spPr>
        <a:xfrm xmlns:a="http://schemas.openxmlformats.org/drawingml/2006/main">
          <a:off x="686815" y="1752463"/>
          <a:ext cx="5021999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0.11313</cdr:x>
      <cdr:y>0.35206</cdr:y>
    </cdr:from>
    <cdr:to>
      <cdr:x>0.23052</cdr:x>
      <cdr:y>0.3981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11DFB17E-12B1-8F0A-224D-E7F9B2D79BA0}"/>
            </a:ext>
          </a:extLst>
        </cdr:cNvPr>
        <cdr:cNvSpPr txBox="1"/>
      </cdr:nvSpPr>
      <cdr:spPr>
        <a:xfrm xmlns:a="http://schemas.openxmlformats.org/drawingml/2006/main">
          <a:off x="677811" y="1545894"/>
          <a:ext cx="703313" cy="202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Ins="36000" rtlCol="0" anchor="ctr" anchorCtr="1"/>
        <a:lstStyle xmlns:a="http://schemas.openxmlformats.org/drawingml/2006/main"/>
        <a:p xmlns:a="http://schemas.openxmlformats.org/drawingml/2006/main">
          <a:pPr algn="l"/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沖縄県 </a:t>
          </a:r>
          <a:r>
            <a:rPr lang="en-US" altLang="ja-JP" sz="800" b="1"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endParaRPr lang="ja-JP" altLang="en-US" sz="800" b="1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0.51943</cdr:x>
      <cdr:y>0.0726</cdr:y>
    </cdr:from>
    <cdr:to>
      <cdr:x>0.51943</cdr:x>
      <cdr:y>0.72439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D71F2CE9-62DB-01C1-DFA0-67A60163EA8E}"/>
            </a:ext>
          </a:extLst>
        </cdr:cNvPr>
        <cdr:cNvCxnSpPr/>
      </cdr:nvCxnSpPr>
      <cdr:spPr>
        <a:xfrm xmlns:a="http://schemas.openxmlformats.org/drawingml/2006/main" flipH="1" flipV="1">
          <a:off x="3112023" y="318777"/>
          <a:ext cx="0" cy="286200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0.52219</cdr:x>
      <cdr:y>0.67709</cdr:y>
    </cdr:from>
    <cdr:to>
      <cdr:x>0.63439</cdr:x>
      <cdr:y>0.72557</cdr:y>
    </cdr:to>
    <cdr:sp macro="" textlink="">
      <cdr:nvSpPr>
        <cdr:cNvPr id="23" name="テキスト ボックス 22">
          <a:extLst xmlns:a="http://schemas.openxmlformats.org/drawingml/2006/main">
            <a:ext uri="{FF2B5EF4-FFF2-40B4-BE49-F238E27FC236}">
              <a16:creationId xmlns:a16="http://schemas.microsoft.com/office/drawing/2014/main" id="{6E29BB2B-DCBD-AE87-DF2B-48CCDF7BD5CA}"/>
            </a:ext>
          </a:extLst>
        </cdr:cNvPr>
        <cdr:cNvSpPr txBox="1"/>
      </cdr:nvSpPr>
      <cdr:spPr>
        <a:xfrm xmlns:a="http://schemas.openxmlformats.org/drawingml/2006/main">
          <a:off x="3128558" y="2973054"/>
          <a:ext cx="672240" cy="212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rIns="36000" rtlCol="0" anchor="ctr" anchorCtr="1"/>
        <a:lstStyle xmlns:a="http://schemas.openxmlformats.org/drawingml/2006/main"/>
        <a:p xmlns:a="http://schemas.openxmlformats.org/drawingml/2006/main">
          <a:pPr algn="l"/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沖縄県 </a:t>
          </a:r>
          <a:r>
            <a:rPr lang="en-US" altLang="ja-JP" sz="800" b="1">
              <a:latin typeface="Meiryo UI" panose="020B0604030504040204" pitchFamily="50" charset="-128"/>
              <a:ea typeface="Meiryo UI" panose="020B0604030504040204" pitchFamily="50" charset="-128"/>
            </a:rPr>
            <a:t>0.44</a:t>
          </a:r>
          <a:endParaRPr lang="ja-JP" altLang="en-US" sz="800" b="1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0.11567</cdr:x>
      <cdr:y>0.65005</cdr:y>
    </cdr:from>
    <cdr:to>
      <cdr:x>0.23688</cdr:x>
      <cdr:y>0.71658</cdr:y>
    </cdr:to>
    <cdr:sp macro="" textlink="">
      <cdr:nvSpPr>
        <cdr:cNvPr id="24" name="テキスト ボックス 23">
          <a:extLst xmlns:a="http://schemas.openxmlformats.org/drawingml/2006/main">
            <a:ext uri="{FF2B5EF4-FFF2-40B4-BE49-F238E27FC236}">
              <a16:creationId xmlns:a16="http://schemas.microsoft.com/office/drawing/2014/main" id="{80020189-FF6E-3B48-8CE4-E4506E22E073}"/>
            </a:ext>
          </a:extLst>
        </cdr:cNvPr>
        <cdr:cNvSpPr txBox="1"/>
      </cdr:nvSpPr>
      <cdr:spPr>
        <a:xfrm xmlns:a="http://schemas.openxmlformats.org/drawingml/2006/main">
          <a:off x="692984" y="2854338"/>
          <a:ext cx="726241" cy="292155"/>
        </a:xfrm>
        <a:prstGeom xmlns:a="http://schemas.openxmlformats.org/drawingml/2006/main" prst="rect">
          <a:avLst/>
        </a:prstGeom>
        <a:solidFill xmlns:a="http://schemas.openxmlformats.org/drawingml/2006/main">
          <a:srgbClr val="66CCFF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住機能型</a:t>
          </a:r>
        </a:p>
      </cdr:txBody>
    </cdr:sp>
  </cdr:relSizeAnchor>
  <cdr:relSizeAnchor xmlns:cdr="http://schemas.openxmlformats.org/drawingml/2006/chartDrawing">
    <cdr:from>
      <cdr:x>0.84627</cdr:x>
      <cdr:y>0.07777</cdr:y>
    </cdr:from>
    <cdr:to>
      <cdr:x>0.94595</cdr:x>
      <cdr:y>0.14426</cdr:y>
    </cdr:to>
    <cdr:sp macro="" textlink="">
      <cdr:nvSpPr>
        <cdr:cNvPr id="25" name="テキスト ボックス 24">
          <a:extLst xmlns:a="http://schemas.openxmlformats.org/drawingml/2006/main">
            <a:ext uri="{FF2B5EF4-FFF2-40B4-BE49-F238E27FC236}">
              <a16:creationId xmlns:a16="http://schemas.microsoft.com/office/drawing/2014/main" id="{521743AA-AE2C-566B-C378-EAF04EDBF705}"/>
            </a:ext>
          </a:extLst>
        </cdr:cNvPr>
        <cdr:cNvSpPr txBox="1"/>
      </cdr:nvSpPr>
      <cdr:spPr>
        <a:xfrm xmlns:a="http://schemas.openxmlformats.org/drawingml/2006/main">
          <a:off x="5070205" y="302983"/>
          <a:ext cx="597169" cy="258992"/>
        </a:xfrm>
        <a:prstGeom xmlns:a="http://schemas.openxmlformats.org/drawingml/2006/main" prst="rect">
          <a:avLst/>
        </a:prstGeom>
        <a:solidFill xmlns:a="http://schemas.openxmlformats.org/drawingml/2006/main">
          <a:srgbClr val="FF99A0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核型</a:t>
          </a:r>
        </a:p>
      </cdr:txBody>
    </cdr:sp>
  </cdr:relSizeAnchor>
  <cdr:relSizeAnchor xmlns:cdr="http://schemas.openxmlformats.org/drawingml/2006/chartDrawing">
    <cdr:from>
      <cdr:x>0.83891</cdr:x>
      <cdr:y>0.64714</cdr:y>
    </cdr:from>
    <cdr:to>
      <cdr:x>0.94595</cdr:x>
      <cdr:y>0.71362</cdr:y>
    </cdr:to>
    <cdr:sp macro="" textlink="">
      <cdr:nvSpPr>
        <cdr:cNvPr id="26" name="テキスト ボックス 25">
          <a:extLst xmlns:a="http://schemas.openxmlformats.org/drawingml/2006/main">
            <a:ext uri="{FF2B5EF4-FFF2-40B4-BE49-F238E27FC236}">
              <a16:creationId xmlns:a16="http://schemas.microsoft.com/office/drawing/2014/main" id="{050FE71D-A105-C1C6-2116-C8AEA4A8A649}"/>
            </a:ext>
          </a:extLst>
        </cdr:cNvPr>
        <cdr:cNvSpPr txBox="1"/>
      </cdr:nvSpPr>
      <cdr:spPr>
        <a:xfrm xmlns:a="http://schemas.openxmlformats.org/drawingml/2006/main">
          <a:off x="5026099" y="2841555"/>
          <a:ext cx="641276" cy="29192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独立型</a:t>
          </a:r>
        </a:p>
      </cdr:txBody>
    </cdr:sp>
  </cdr:relSizeAnchor>
  <cdr:relSizeAnchor xmlns:cdr="http://schemas.openxmlformats.org/drawingml/2006/chartDrawing">
    <cdr:from>
      <cdr:x>0.11425</cdr:x>
      <cdr:y>0.82431</cdr:y>
    </cdr:from>
    <cdr:to>
      <cdr:x>0.95231</cdr:x>
      <cdr:y>0.99134</cdr:y>
    </cdr:to>
    <cdr:sp macro="" textlink="">
      <cdr:nvSpPr>
        <cdr:cNvPr id="30" name="テキスト ボックス 29">
          <a:extLst xmlns:a="http://schemas.openxmlformats.org/drawingml/2006/main">
            <a:ext uri="{FF2B5EF4-FFF2-40B4-BE49-F238E27FC236}">
              <a16:creationId xmlns:a16="http://schemas.microsoft.com/office/drawing/2014/main" id="{F20DFCC4-C496-D830-B0F3-D8FE762D378F}"/>
            </a:ext>
          </a:extLst>
        </cdr:cNvPr>
        <cdr:cNvSpPr txBox="1"/>
      </cdr:nvSpPr>
      <cdr:spPr>
        <a:xfrm xmlns:a="http://schemas.openxmlformats.org/drawingml/2006/main">
          <a:off x="684478" y="3619500"/>
          <a:ext cx="5020997" cy="733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000" rIns="36000" rtlCol="0" anchor="t" anchorCtr="0"/>
        <a:lstStyle xmlns:a="http://schemas.openxmlformats.org/drawingml/2006/main"/>
        <a:p xmlns:a="http://schemas.openxmlformats.org/drawingml/2006/main">
          <a:pPr algn="l">
            <a:lnSpc>
              <a:spcPts val="1200"/>
            </a:lnSpc>
          </a:pPr>
          <a:r>
            <a:rPr lang="ja-JP" altLang="en-US" sz="1000" b="0">
              <a:latin typeface="Meiryo UI" panose="020B0604030504040204" pitchFamily="50" charset="-128"/>
              <a:ea typeface="Meiryo UI" panose="020B0604030504040204" pitchFamily="50" charset="-128"/>
            </a:rPr>
            <a:t>核　　     型：生活圏における中心都市としての機能</a:t>
          </a:r>
          <a:endParaRPr lang="en-US" altLang="ja-JP" sz="1000" b="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algn="l">
            <a:lnSpc>
              <a:spcPts val="1200"/>
            </a:lnSpc>
          </a:pPr>
          <a:r>
            <a:rPr lang="ja-JP" altLang="en-US" sz="1000" b="0">
              <a:latin typeface="Meiryo UI" panose="020B0604030504040204" pitchFamily="50" charset="-128"/>
              <a:ea typeface="Meiryo UI" panose="020B0604030504040204" pitchFamily="50" charset="-128"/>
            </a:rPr>
            <a:t>独   立   型：１都市である程度独立した生活圏を形成</a:t>
          </a:r>
          <a:endParaRPr lang="en-US" altLang="ja-JP" sz="1000" b="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algn="l">
            <a:lnSpc>
              <a:spcPts val="1200"/>
            </a:lnSpc>
          </a:pPr>
          <a:r>
            <a:rPr lang="ja-JP" altLang="en-US" sz="1000" b="0">
              <a:latin typeface="Meiryo UI" panose="020B0604030504040204" pitchFamily="50" charset="-128"/>
              <a:ea typeface="Meiryo UI" panose="020B0604030504040204" pitchFamily="50" charset="-128"/>
            </a:rPr>
            <a:t>住 機 能 型：周辺都市などの住宅都市として機能</a:t>
          </a:r>
          <a:endParaRPr lang="en-US" altLang="ja-JP" sz="1000" b="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algn="l">
            <a:lnSpc>
              <a:spcPts val="1200"/>
            </a:lnSpc>
          </a:pPr>
          <a:r>
            <a:rPr lang="ja-JP" altLang="en-US" sz="1000" b="0">
              <a:latin typeface="Meiryo UI" panose="020B0604030504040204" pitchFamily="50" charset="-128"/>
              <a:ea typeface="Meiryo UI" panose="020B0604030504040204" pitchFamily="50" charset="-128"/>
            </a:rPr>
            <a:t>機能分担型：職などの機能に特化</a:t>
          </a:r>
          <a:endParaRPr lang="en-US" altLang="ja-JP" sz="1000" b="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algn="l"/>
          <a:endParaRPr lang="ja-JP" altLang="en-US" sz="1000" b="1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0.67303</cdr:x>
      <cdr:y>0.92776</cdr:y>
    </cdr:from>
    <cdr:to>
      <cdr:x>0.98942</cdr:x>
      <cdr:y>0.98472</cdr:y>
    </cdr:to>
    <cdr:sp macro="" textlink="">
      <cdr:nvSpPr>
        <cdr:cNvPr id="2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9BEB922-8069-F3D9-14CA-AC730EB8F0B5}"/>
            </a:ext>
          </a:extLst>
        </cdr:cNvPr>
        <cdr:cNvSpPr txBox="1"/>
      </cdr:nvSpPr>
      <cdr:spPr>
        <a:xfrm xmlns:a="http://schemas.openxmlformats.org/drawingml/2006/main">
          <a:off x="4032250" y="4073743"/>
          <a:ext cx="1895585" cy="250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）国勢調査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15</xdr:row>
      <xdr:rowOff>123825</xdr:rowOff>
    </xdr:from>
    <xdr:to>
      <xdr:col>18</xdr:col>
      <xdr:colOff>419100</xdr:colOff>
      <xdr:row>29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9DE890-F801-4B87-B81E-DB157717F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32</xdr:row>
      <xdr:rowOff>0</xdr:rowOff>
    </xdr:from>
    <xdr:to>
      <xdr:col>9</xdr:col>
      <xdr:colOff>419100</xdr:colOff>
      <xdr:row>52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115E91A-0CBB-42C4-938D-CA9919A72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0.76456</cdr:x>
      <cdr:y>0.21888</cdr:y>
    </cdr:from>
    <cdr:to>
      <cdr:x>0.91783</cdr:x>
      <cdr:y>0.37071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3990774" y="811000"/>
          <a:ext cx="800023" cy="562564"/>
        </a:xfrm>
        <a:prstGeom xmlns:a="http://schemas.openxmlformats.org/drawingml/2006/main" prst="rect">
          <a:avLst/>
        </a:prstGeom>
        <a:pattFill xmlns:a="http://schemas.openxmlformats.org/drawingml/2006/main" prst="pct75">
          <a:fgClr>
            <a:srgbClr val="F6AA00"/>
          </a:fgClr>
          <a:bgClr>
            <a:schemeClr val="bg1"/>
          </a:bgClr>
        </a:patt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1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老年人口</a:t>
          </a:r>
          <a:endParaRPr lang="en-US" altLang="ja-JP" sz="800" b="1">
            <a:solidFill>
              <a:schemeClr val="tx1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800" b="1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7,916</a:t>
          </a:r>
          <a:r>
            <a:rPr lang="ja-JP" altLang="en-US" sz="800" b="1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0.76456</cdr:x>
      <cdr:y>0.40474</cdr:y>
    </cdr:from>
    <cdr:to>
      <cdr:x>0.91783</cdr:x>
      <cdr:y>0.55657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3990774" y="1499653"/>
          <a:ext cx="800023" cy="562564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rgbClr val="2FBAFF"/>
          </a:fgClr>
          <a:bgClr>
            <a:schemeClr val="bg1"/>
          </a:bgClr>
        </a:patt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生産年齢人口</a:t>
          </a: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24,347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0.76456</cdr:x>
      <cdr:y>0.58577</cdr:y>
    </cdr:from>
    <cdr:to>
      <cdr:x>0.91783</cdr:x>
      <cdr:y>0.7376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3990774" y="2170410"/>
          <a:ext cx="800023" cy="562564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年少人口</a:t>
          </a:r>
          <a:endParaRPr lang="en-US" altLang="ja-JP" sz="8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8,177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0.43066</cdr:x>
      <cdr:y>0.29031</cdr:y>
    </cdr:from>
    <cdr:to>
      <cdr:x>0.7062</cdr:x>
      <cdr:y>0.35389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08F60428-A8B6-43EA-9790-E0540A244082}"/>
            </a:ext>
          </a:extLst>
        </cdr:cNvPr>
        <cdr:cNvCxnSpPr/>
      </cdr:nvCxnSpPr>
      <cdr:spPr>
        <a:xfrm xmlns:a="http://schemas.openxmlformats.org/drawingml/2006/main" flipV="1">
          <a:off x="2247900" y="1031419"/>
          <a:ext cx="1438245" cy="225881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ysClr val="windowText" lastClr="000000"/>
          </a:solidFill>
          <a:prstDash val="sysDot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0.43066</cdr:x>
      <cdr:y>0.68365</cdr:y>
    </cdr:from>
    <cdr:to>
      <cdr:x>0.7062</cdr:x>
      <cdr:y>0.71582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id="{9BEE0417-F4AA-4763-85AD-06507D740D25}"/>
            </a:ext>
          </a:extLst>
        </cdr:cNvPr>
        <cdr:cNvCxnSpPr/>
      </cdr:nvCxnSpPr>
      <cdr:spPr>
        <a:xfrm xmlns:a="http://schemas.openxmlformats.org/drawingml/2006/main" flipV="1">
          <a:off x="2247900" y="2428875"/>
          <a:ext cx="1438275" cy="11430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ysClr val="windowText" lastClr="000000"/>
          </a:solidFill>
          <a:prstDash val="sysDot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0.50973</cdr:x>
      <cdr:y>0.674</cdr:y>
    </cdr:from>
    <cdr:to>
      <cdr:x>0.75424</cdr:x>
      <cdr:y>0.75958</cdr:y>
    </cdr:to>
    <cdr:sp macro="" textlink="">
      <cdr:nvSpPr>
        <cdr:cNvPr id="12" name="テキスト ボックス 4"/>
        <cdr:cNvSpPr txBox="1"/>
      </cdr:nvSpPr>
      <cdr:spPr>
        <a:xfrm xmlns:a="http://schemas.openxmlformats.org/drawingml/2006/main" rot="21342035">
          <a:off x="2660661" y="2394595"/>
          <a:ext cx="1276269" cy="3040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年少人口増加</a:t>
          </a:r>
        </a:p>
      </cdr:txBody>
    </cdr:sp>
  </cdr:relSizeAnchor>
  <cdr:relSizeAnchor xmlns:cdr="http://schemas.openxmlformats.org/drawingml/2006/chartDrawing">
    <cdr:from>
      <cdr:x>0.43066</cdr:x>
      <cdr:y>0.50402</cdr:y>
    </cdr:from>
    <cdr:to>
      <cdr:x>0.70803</cdr:x>
      <cdr:y>0.5496</cdr:y>
    </cdr:to>
    <cdr:cxnSp macro="">
      <cdr:nvCxnSpPr>
        <cdr:cNvPr id="13" name="直線矢印コネクタ 12">
          <a:extLst xmlns:a="http://schemas.openxmlformats.org/drawingml/2006/main">
            <a:ext uri="{FF2B5EF4-FFF2-40B4-BE49-F238E27FC236}">
              <a16:creationId xmlns:a16="http://schemas.microsoft.com/office/drawing/2014/main" id="{3CF7E2E0-37C3-47CA-B39B-ADA867627AAE}"/>
            </a:ext>
          </a:extLst>
        </cdr:cNvPr>
        <cdr:cNvCxnSpPr/>
      </cdr:nvCxnSpPr>
      <cdr:spPr>
        <a:xfrm xmlns:a="http://schemas.openxmlformats.org/drawingml/2006/main" flipV="1">
          <a:off x="2247900" y="1790700"/>
          <a:ext cx="1447800" cy="161925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ysClr val="windowText" lastClr="000000"/>
          </a:solidFill>
          <a:prstDash val="sysDot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0.79368</cdr:x>
      <cdr:y>0.91661</cdr:y>
    </cdr:from>
    <cdr:to>
      <cdr:x>0.98358</cdr:x>
      <cdr:y>0.98783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4142779" y="3396254"/>
          <a:ext cx="991221" cy="263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資料：国勢調査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0.65389</cdr:x>
      <cdr:y>0.0563</cdr:y>
    </cdr:from>
    <cdr:to>
      <cdr:x>0.81569</cdr:x>
      <cdr:y>0.18395</cdr:y>
    </cdr:to>
    <cdr:sp macro="" textlink="">
      <cdr:nvSpPr>
        <cdr:cNvPr id="11" name="四角形吹き出し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4000000}"/>
            </a:ext>
          </a:extLst>
        </cdr:cNvPr>
        <cdr:cNvSpPr/>
      </cdr:nvSpPr>
      <cdr:spPr>
        <a:xfrm xmlns:a="http://schemas.openxmlformats.org/drawingml/2006/main">
          <a:off x="3413110" y="200026"/>
          <a:ext cx="844547" cy="453526"/>
        </a:xfrm>
        <a:prstGeom xmlns:a="http://schemas.openxmlformats.org/drawingml/2006/main" prst="wedgeRectCallout">
          <a:avLst>
            <a:gd name="adj1" fmla="val -24216"/>
            <a:gd name="adj2" fmla="val 64600"/>
          </a:avLst>
        </a:prstGeom>
        <a:solidFill xmlns:a="http://schemas.openxmlformats.org/drawingml/2006/main">
          <a:srgbClr val="0000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r>
            <a:rPr lang="ja-JP" altLang="en-US" sz="1100" b="1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総人口</a:t>
          </a:r>
          <a:r>
            <a:rPr lang="en-US" altLang="ja-JP" sz="1100" b="1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40,440</a:t>
          </a:r>
          <a:r>
            <a:rPr lang="ja-JP" altLang="ja-JP" sz="1100" b="1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人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0.50619</cdr:x>
      <cdr:y>0.29989</cdr:y>
    </cdr:from>
    <cdr:to>
      <cdr:x>0.74111</cdr:x>
      <cdr:y>0.4039</cdr:y>
    </cdr:to>
    <cdr:sp macro="" textlink="">
      <cdr:nvSpPr>
        <cdr:cNvPr id="17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5000000}"/>
            </a:ext>
          </a:extLst>
        </cdr:cNvPr>
        <cdr:cNvSpPr txBox="1"/>
      </cdr:nvSpPr>
      <cdr:spPr>
        <a:xfrm xmlns:a="http://schemas.openxmlformats.org/drawingml/2006/main" rot="21053591">
          <a:off x="2642184" y="1065458"/>
          <a:ext cx="1226212" cy="36952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老年人口増加</a:t>
          </a:r>
        </a:p>
      </cdr:txBody>
    </cdr:sp>
  </cdr:relSizeAnchor>
  <cdr:relSizeAnchor xmlns:cdr="http://schemas.openxmlformats.org/drawingml/2006/chartDrawing">
    <cdr:from>
      <cdr:x>0.48123</cdr:x>
      <cdr:y>0.52123</cdr:y>
    </cdr:from>
    <cdr:to>
      <cdr:x>0.72611</cdr:x>
      <cdr:y>0.63624</cdr:y>
    </cdr:to>
    <cdr:sp macro="" textlink="">
      <cdr:nvSpPr>
        <cdr:cNvPr id="18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6000000}"/>
            </a:ext>
          </a:extLst>
        </cdr:cNvPr>
        <cdr:cNvSpPr txBox="1"/>
      </cdr:nvSpPr>
      <cdr:spPr>
        <a:xfrm xmlns:a="http://schemas.openxmlformats.org/drawingml/2006/main" rot="21181867">
          <a:off x="2511852" y="1851826"/>
          <a:ext cx="1278201" cy="40861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生産年齢人口増加</a:t>
          </a:r>
        </a:p>
      </cdr:txBody>
    </cdr:sp>
  </cdr:relSizeAnchor>
  <cdr:relSizeAnchor xmlns:cdr="http://schemas.openxmlformats.org/drawingml/2006/chartDrawing">
    <cdr:from>
      <cdr:x>0.12409</cdr:x>
      <cdr:y>0.89203</cdr:y>
    </cdr:from>
    <cdr:to>
      <cdr:x>0.96533</cdr:x>
      <cdr:y>0.99834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47699" y="3305174"/>
          <a:ext cx="4391033" cy="393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kumimoji="1" lang="ja-JP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注）</a:t>
          </a:r>
          <a:r>
            <a:rPr kumimoji="1"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1.</a:t>
          </a:r>
          <a:r>
            <a:rPr kumimoji="1" lang="ja-JP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平成</a:t>
          </a:r>
          <a:r>
            <a:rPr kumimoji="1"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7</a:t>
          </a:r>
          <a:r>
            <a:rPr kumimoji="1" lang="ja-JP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年～</a:t>
          </a:r>
          <a:r>
            <a:rPr kumimoji="1" lang="ja-JP" altLang="en-US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令和</a:t>
          </a:r>
          <a:r>
            <a:rPr kumimoji="1"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年は国勢調査による</a:t>
          </a:r>
          <a:r>
            <a:rPr kumimoji="1" lang="ja-JP" altLang="en-US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（総人口には年齢不詳を含む）</a:t>
          </a:r>
          <a:endParaRPr lang="ja-JP" altLang="ja-JP" sz="8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r>
            <a:rPr kumimoji="1" lang="ja-JP" altLang="ja-JP" sz="800" b="0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0.09489</cdr:x>
      <cdr:y>0.83914</cdr:y>
    </cdr:from>
    <cdr:to>
      <cdr:x>0.9708</cdr:x>
      <cdr:y>0.90885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F48C6A-1214-BF0E-677F-FCCD53A4425E}"/>
            </a:ext>
          </a:extLst>
        </cdr:cNvPr>
        <cdr:cNvSpPr txBox="1"/>
      </cdr:nvSpPr>
      <cdr:spPr>
        <a:xfrm xmlns:a="http://schemas.openxmlformats.org/drawingml/2006/main">
          <a:off x="495300" y="2981325"/>
          <a:ext cx="45720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n w="3175">
                <a:solidFill>
                  <a:schemeClr val="tx1"/>
                </a:solidFill>
              </a:ln>
              <a:solidFill>
                <a:srgbClr val="92D05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年少人口（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14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歳人口）　</a:t>
          </a:r>
          <a:r>
            <a:rPr lang="ja-JP" altLang="en-US" sz="800">
              <a:ln w="3175">
                <a:solidFill>
                  <a:schemeClr val="tx1"/>
                </a:solidFill>
              </a:ln>
              <a:pattFill prst="dkUpDiag">
                <a:fgClr>
                  <a:srgbClr val="2FBAFF"/>
                </a:fgClr>
                <a:bgClr>
                  <a:schemeClr val="bg1"/>
                </a:bgClr>
              </a:patt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生産年齢人口（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15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64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歳人口）　</a:t>
          </a:r>
          <a:r>
            <a:rPr lang="ja-JP" altLang="en-US" sz="800">
              <a:ln w="3175">
                <a:solidFill>
                  <a:schemeClr val="tx1"/>
                </a:solidFill>
              </a:ln>
              <a:pattFill prst="pct75">
                <a:fgClr>
                  <a:srgbClr val="F6AA00"/>
                </a:fgClr>
                <a:bgClr>
                  <a:schemeClr val="bg1"/>
                </a:bgClr>
              </a:patt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老年人口（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65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歳以上人口）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0.76456</cdr:x>
      <cdr:y>0.21888</cdr:y>
    </cdr:from>
    <cdr:to>
      <cdr:x>0.91783</cdr:x>
      <cdr:y>0.37071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3990774" y="811000"/>
          <a:ext cx="800023" cy="562564"/>
        </a:xfrm>
        <a:prstGeom xmlns:a="http://schemas.openxmlformats.org/drawingml/2006/main" prst="rect">
          <a:avLst/>
        </a:prstGeom>
        <a:pattFill xmlns:a="http://schemas.openxmlformats.org/drawingml/2006/main" prst="pct75">
          <a:fgClr>
            <a:srgbClr val="F6AA00"/>
          </a:fgClr>
          <a:bgClr>
            <a:schemeClr val="bg1"/>
          </a:bgClr>
        </a:patt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1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老年人口</a:t>
          </a:r>
          <a:endParaRPr lang="en-US" altLang="ja-JP" sz="800" b="1">
            <a:solidFill>
              <a:schemeClr val="tx1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800" b="1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7,916</a:t>
          </a:r>
          <a:r>
            <a:rPr lang="ja-JP" altLang="en-US" sz="800" b="1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0.76456</cdr:x>
      <cdr:y>0.40474</cdr:y>
    </cdr:from>
    <cdr:to>
      <cdr:x>0.91783</cdr:x>
      <cdr:y>0.55657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3990774" y="1499653"/>
          <a:ext cx="800023" cy="562564"/>
        </a:xfrm>
        <a:prstGeom xmlns:a="http://schemas.openxmlformats.org/drawingml/2006/main" prst="rect">
          <a:avLst/>
        </a:prstGeom>
        <a:pattFill xmlns:a="http://schemas.openxmlformats.org/drawingml/2006/main" prst="dkUpDiag">
          <a:fgClr>
            <a:srgbClr val="2FBAFF"/>
          </a:fgClr>
          <a:bgClr>
            <a:schemeClr val="bg1"/>
          </a:bgClr>
        </a:patt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生産年齢人口</a:t>
          </a: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24,347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0.76456</cdr:x>
      <cdr:y>0.58577</cdr:y>
    </cdr:from>
    <cdr:to>
      <cdr:x>0.91783</cdr:x>
      <cdr:y>0.7376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3990774" y="2170410"/>
          <a:ext cx="800023" cy="562564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>
            <a:lnSpc>
              <a:spcPts val="1100"/>
            </a:lnSpc>
          </a:pP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年少人口</a:t>
          </a:r>
          <a:endParaRPr lang="en-US" altLang="ja-JP" sz="800" b="1"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8,177</a:t>
          </a:r>
          <a:r>
            <a:rPr lang="ja-JP" altLang="en-US" sz="800" b="1">
              <a:latin typeface="Meiryo UI" pitchFamily="50" charset="-128"/>
              <a:ea typeface="Meiryo UI" pitchFamily="50" charset="-128"/>
              <a:cs typeface="Meiryo UI" pitchFamily="50" charset="-128"/>
            </a:rPr>
            <a:t>人</a:t>
          </a:r>
        </a:p>
      </cdr:txBody>
    </cdr:sp>
  </cdr:relSizeAnchor>
  <cdr:relSizeAnchor xmlns:cdr="http://schemas.openxmlformats.org/drawingml/2006/chartDrawing">
    <cdr:from>
      <cdr:x>0.43066</cdr:x>
      <cdr:y>0.29031</cdr:y>
    </cdr:from>
    <cdr:to>
      <cdr:x>0.7062</cdr:x>
      <cdr:y>0.35389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08F60428-A8B6-43EA-9790-E0540A244082}"/>
            </a:ext>
          </a:extLst>
        </cdr:cNvPr>
        <cdr:cNvCxnSpPr/>
      </cdr:nvCxnSpPr>
      <cdr:spPr>
        <a:xfrm xmlns:a="http://schemas.openxmlformats.org/drawingml/2006/main" flipV="1">
          <a:off x="2247900" y="1031419"/>
          <a:ext cx="1438245" cy="225881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ysClr val="windowText" lastClr="000000"/>
          </a:solidFill>
          <a:prstDash val="sysDot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0.43066</cdr:x>
      <cdr:y>0.68365</cdr:y>
    </cdr:from>
    <cdr:to>
      <cdr:x>0.7062</cdr:x>
      <cdr:y>0.71582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id="{9BEE0417-F4AA-4763-85AD-06507D740D25}"/>
            </a:ext>
          </a:extLst>
        </cdr:cNvPr>
        <cdr:cNvCxnSpPr/>
      </cdr:nvCxnSpPr>
      <cdr:spPr>
        <a:xfrm xmlns:a="http://schemas.openxmlformats.org/drawingml/2006/main" flipV="1">
          <a:off x="2247900" y="2428875"/>
          <a:ext cx="1438275" cy="114300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ysClr val="windowText" lastClr="000000"/>
          </a:solidFill>
          <a:prstDash val="sysDot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0.50973</cdr:x>
      <cdr:y>0.674</cdr:y>
    </cdr:from>
    <cdr:to>
      <cdr:x>0.75424</cdr:x>
      <cdr:y>0.75958</cdr:y>
    </cdr:to>
    <cdr:sp macro="" textlink="">
      <cdr:nvSpPr>
        <cdr:cNvPr id="12" name="テキスト ボックス 4"/>
        <cdr:cNvSpPr txBox="1"/>
      </cdr:nvSpPr>
      <cdr:spPr>
        <a:xfrm xmlns:a="http://schemas.openxmlformats.org/drawingml/2006/main" rot="21342035">
          <a:off x="2660661" y="2394595"/>
          <a:ext cx="1276269" cy="3040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年少人口増加</a:t>
          </a:r>
        </a:p>
      </cdr:txBody>
    </cdr:sp>
  </cdr:relSizeAnchor>
  <cdr:relSizeAnchor xmlns:cdr="http://schemas.openxmlformats.org/drawingml/2006/chartDrawing">
    <cdr:from>
      <cdr:x>0.43066</cdr:x>
      <cdr:y>0.50402</cdr:y>
    </cdr:from>
    <cdr:to>
      <cdr:x>0.70803</cdr:x>
      <cdr:y>0.5496</cdr:y>
    </cdr:to>
    <cdr:cxnSp macro="">
      <cdr:nvCxnSpPr>
        <cdr:cNvPr id="13" name="直線矢印コネクタ 12">
          <a:extLst xmlns:a="http://schemas.openxmlformats.org/drawingml/2006/main">
            <a:ext uri="{FF2B5EF4-FFF2-40B4-BE49-F238E27FC236}">
              <a16:creationId xmlns:a16="http://schemas.microsoft.com/office/drawing/2014/main" id="{3CF7E2E0-37C3-47CA-B39B-ADA867627AAE}"/>
            </a:ext>
          </a:extLst>
        </cdr:cNvPr>
        <cdr:cNvCxnSpPr/>
      </cdr:nvCxnSpPr>
      <cdr:spPr>
        <a:xfrm xmlns:a="http://schemas.openxmlformats.org/drawingml/2006/main" flipV="1">
          <a:off x="2247900" y="1790700"/>
          <a:ext cx="1447800" cy="161925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ysClr val="windowText" lastClr="000000"/>
          </a:solidFill>
          <a:prstDash val="sysDot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0.79368</cdr:x>
      <cdr:y>0.91661</cdr:y>
    </cdr:from>
    <cdr:to>
      <cdr:x>0.98358</cdr:x>
      <cdr:y>0.98783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4142779" y="3396254"/>
          <a:ext cx="991221" cy="263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資料：国勢調査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0.65389</cdr:x>
      <cdr:y>0.0563</cdr:y>
    </cdr:from>
    <cdr:to>
      <cdr:x>0.81569</cdr:x>
      <cdr:y>0.18395</cdr:y>
    </cdr:to>
    <cdr:sp macro="" textlink="">
      <cdr:nvSpPr>
        <cdr:cNvPr id="11" name="四角形吹き出し 3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4000000}"/>
            </a:ext>
          </a:extLst>
        </cdr:cNvPr>
        <cdr:cNvSpPr/>
      </cdr:nvSpPr>
      <cdr:spPr>
        <a:xfrm xmlns:a="http://schemas.openxmlformats.org/drawingml/2006/main">
          <a:off x="3413110" y="200026"/>
          <a:ext cx="844547" cy="453526"/>
        </a:xfrm>
        <a:prstGeom xmlns:a="http://schemas.openxmlformats.org/drawingml/2006/main" prst="wedgeRectCallout">
          <a:avLst>
            <a:gd name="adj1" fmla="val -24216"/>
            <a:gd name="adj2" fmla="val 64600"/>
          </a:avLst>
        </a:prstGeom>
        <a:solidFill xmlns:a="http://schemas.openxmlformats.org/drawingml/2006/main">
          <a:srgbClr val="0000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ts val="1200"/>
            </a:lnSpc>
          </a:pPr>
          <a:r>
            <a:rPr lang="ja-JP" altLang="en-US" sz="1100" b="1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総人口</a:t>
          </a:r>
          <a:r>
            <a:rPr lang="en-US" altLang="ja-JP" sz="1100" b="1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40,440</a:t>
          </a:r>
          <a:r>
            <a:rPr lang="ja-JP" altLang="ja-JP" sz="1100" b="1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人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0.50619</cdr:x>
      <cdr:y>0.29989</cdr:y>
    </cdr:from>
    <cdr:to>
      <cdr:x>0.74111</cdr:x>
      <cdr:y>0.4039</cdr:y>
    </cdr:to>
    <cdr:sp macro="" textlink="">
      <cdr:nvSpPr>
        <cdr:cNvPr id="17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5000000}"/>
            </a:ext>
          </a:extLst>
        </cdr:cNvPr>
        <cdr:cNvSpPr txBox="1"/>
      </cdr:nvSpPr>
      <cdr:spPr>
        <a:xfrm xmlns:a="http://schemas.openxmlformats.org/drawingml/2006/main" rot="21053591">
          <a:off x="2642184" y="1065458"/>
          <a:ext cx="1226212" cy="36952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老年人口増加</a:t>
          </a:r>
        </a:p>
      </cdr:txBody>
    </cdr:sp>
  </cdr:relSizeAnchor>
  <cdr:relSizeAnchor xmlns:cdr="http://schemas.openxmlformats.org/drawingml/2006/chartDrawing">
    <cdr:from>
      <cdr:x>0.48123</cdr:x>
      <cdr:y>0.52123</cdr:y>
    </cdr:from>
    <cdr:to>
      <cdr:x>0.72611</cdr:x>
      <cdr:y>0.63624</cdr:y>
    </cdr:to>
    <cdr:sp macro="" textlink="">
      <cdr:nvSpPr>
        <cdr:cNvPr id="18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6000000}"/>
            </a:ext>
          </a:extLst>
        </cdr:cNvPr>
        <cdr:cNvSpPr txBox="1"/>
      </cdr:nvSpPr>
      <cdr:spPr>
        <a:xfrm xmlns:a="http://schemas.openxmlformats.org/drawingml/2006/main" rot="21181867">
          <a:off x="2511852" y="1851826"/>
          <a:ext cx="1278201" cy="40861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</a:rPr>
            <a:t>生産年齢人口増加</a:t>
          </a:r>
        </a:p>
      </cdr:txBody>
    </cdr:sp>
  </cdr:relSizeAnchor>
  <cdr:relSizeAnchor xmlns:cdr="http://schemas.openxmlformats.org/drawingml/2006/chartDrawing">
    <cdr:from>
      <cdr:x>0.12409</cdr:x>
      <cdr:y>0.89203</cdr:y>
    </cdr:from>
    <cdr:to>
      <cdr:x>0.96533</cdr:x>
      <cdr:y>0.99834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647699" y="3305174"/>
          <a:ext cx="4391033" cy="393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kumimoji="1" lang="ja-JP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注）</a:t>
          </a:r>
          <a:r>
            <a:rPr kumimoji="1"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1.</a:t>
          </a:r>
          <a:r>
            <a:rPr kumimoji="1" lang="ja-JP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平成</a:t>
          </a:r>
          <a:r>
            <a:rPr kumimoji="1"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7</a:t>
          </a:r>
          <a:r>
            <a:rPr kumimoji="1" lang="ja-JP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年～</a:t>
          </a:r>
          <a:r>
            <a:rPr kumimoji="1" lang="ja-JP" altLang="en-US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令和</a:t>
          </a:r>
          <a:r>
            <a:rPr kumimoji="1"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年は国勢調査による</a:t>
          </a:r>
          <a:r>
            <a:rPr kumimoji="1" lang="ja-JP" altLang="en-US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（総人口には年齢不詳を含む）</a:t>
          </a:r>
          <a:endParaRPr lang="ja-JP" altLang="ja-JP" sz="8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r>
            <a:rPr kumimoji="1" lang="ja-JP" altLang="ja-JP" sz="800" b="0" i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0.09489</cdr:x>
      <cdr:y>0.83914</cdr:y>
    </cdr:from>
    <cdr:to>
      <cdr:x>0.9708</cdr:x>
      <cdr:y>0.90885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F48C6A-1214-BF0E-677F-FCCD53A4425E}"/>
            </a:ext>
          </a:extLst>
        </cdr:cNvPr>
        <cdr:cNvSpPr txBox="1"/>
      </cdr:nvSpPr>
      <cdr:spPr>
        <a:xfrm xmlns:a="http://schemas.openxmlformats.org/drawingml/2006/main">
          <a:off x="495300" y="2981325"/>
          <a:ext cx="45720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n w="3175">
                <a:solidFill>
                  <a:schemeClr val="tx1"/>
                </a:solidFill>
              </a:ln>
              <a:solidFill>
                <a:srgbClr val="92D05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年少人口（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14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歳人口）　</a:t>
          </a:r>
          <a:r>
            <a:rPr lang="ja-JP" altLang="en-US" sz="800">
              <a:ln w="3175">
                <a:solidFill>
                  <a:schemeClr val="tx1"/>
                </a:solidFill>
              </a:ln>
              <a:pattFill prst="dkUpDiag">
                <a:fgClr>
                  <a:srgbClr val="2FBAFF"/>
                </a:fgClr>
                <a:bgClr>
                  <a:schemeClr val="bg1"/>
                </a:bgClr>
              </a:patt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生産年齢人口（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15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64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歳人口）　</a:t>
          </a:r>
          <a:r>
            <a:rPr lang="ja-JP" altLang="en-US" sz="800">
              <a:ln w="3175">
                <a:solidFill>
                  <a:schemeClr val="tx1"/>
                </a:solidFill>
              </a:ln>
              <a:pattFill prst="pct75">
                <a:fgClr>
                  <a:srgbClr val="F6AA00"/>
                </a:fgClr>
                <a:bgClr>
                  <a:schemeClr val="bg1"/>
                </a:bgClr>
              </a:patt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老年人口（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65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歳以上人口）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350107</xdr:colOff>
      <xdr:row>33</xdr:row>
      <xdr:rowOff>142873</xdr:rowOff>
    </xdr:from>
    <xdr:to>
      <xdr:col>13</xdr:col>
      <xdr:colOff>295274</xdr:colOff>
      <xdr:row>62</xdr:row>
      <xdr:rowOff>145677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8E9BE00-3F9A-4C3F-9622-DF228A0778C9}"/>
            </a:ext>
          </a:extLst>
        </xdr:cNvPr>
        <xdr:cNvGrpSpPr/>
      </xdr:nvGrpSpPr>
      <xdr:grpSpPr>
        <a:xfrm>
          <a:off x="1112107" y="5824255"/>
          <a:ext cx="9044343" cy="4877363"/>
          <a:chOff x="1038224" y="5629273"/>
          <a:chExt cx="8240977" cy="4937721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4BB7EE01-835B-F1F5-78E0-78427086E5AB}"/>
              </a:ext>
            </a:extLst>
          </xdr:cNvPr>
          <xdr:cNvSpPr/>
        </xdr:nvSpPr>
        <xdr:spPr>
          <a:xfrm>
            <a:off x="1038224" y="5629273"/>
            <a:ext cx="8240977" cy="4937721"/>
          </a:xfrm>
          <a:prstGeom prst="roundRect">
            <a:avLst>
              <a:gd name="adj" fmla="val 4202"/>
            </a:avLst>
          </a:prstGeom>
          <a:solidFill>
            <a:sysClr val="window" lastClr="FFFFFF"/>
          </a:solidFill>
          <a:ln w="28575">
            <a:solidFill>
              <a:srgbClr val="996633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aphicFrame macro="">
        <xdr:nvGraphicFramePr>
          <xdr:cNvPr id="4" name="グラフ 1">
            <a:extLst>
              <a:ext uri="{FF2B5EF4-FFF2-40B4-BE49-F238E27FC236}">
                <a16:creationId xmlns:a16="http://schemas.microsoft.com/office/drawing/2014/main" id="{1825C4FF-E8FC-15E9-F6D2-B9654648050D}"/>
              </a:ext>
            </a:extLst>
          </xdr:cNvPr>
          <xdr:cNvGraphicFramePr>
            <a:graphicFrameLocks/>
          </xdr:cNvGraphicFramePr>
        </xdr:nvGraphicFramePr>
        <xdr:xfrm>
          <a:off x="4947947" y="5688068"/>
          <a:ext cx="4195574" cy="46146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5" name="グラフ 1">
            <a:extLst>
              <a:ext uri="{FF2B5EF4-FFF2-40B4-BE49-F238E27FC236}">
                <a16:creationId xmlns:a16="http://schemas.microsoft.com/office/drawing/2014/main" id="{CACA75EB-30BE-C38C-658C-C1944E4F3174}"/>
              </a:ext>
            </a:extLst>
          </xdr:cNvPr>
          <xdr:cNvGraphicFramePr>
            <a:graphicFrameLocks/>
          </xdr:cNvGraphicFramePr>
        </xdr:nvGraphicFramePr>
        <xdr:xfrm>
          <a:off x="1047747" y="5679088"/>
          <a:ext cx="4195574" cy="46146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6" name="テキスト ボックス 1">
            <a:extLst>
              <a:ext uri="{FF2B5EF4-FFF2-40B4-BE49-F238E27FC236}">
                <a16:creationId xmlns:a16="http://schemas.microsoft.com/office/drawing/2014/main" id="{58811FEB-27A0-90CD-947D-0D44115F8FFF}"/>
              </a:ext>
            </a:extLst>
          </xdr:cNvPr>
          <xdr:cNvSpPr txBox="1"/>
        </xdr:nvSpPr>
        <xdr:spPr>
          <a:xfrm>
            <a:off x="7648146" y="10248315"/>
            <a:ext cx="1323975" cy="267019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en-US" altLang="ja-JP" sz="8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800">
                <a:latin typeface="Meiryo UI" panose="020B0604030504040204" pitchFamily="50" charset="-128"/>
                <a:ea typeface="Meiryo UI" panose="020B0604030504040204" pitchFamily="50" charset="-128"/>
              </a:rPr>
              <a:t>資料：国勢調査</a:t>
            </a:r>
            <a:r>
              <a:rPr lang="en-US" altLang="ja-JP" sz="8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endParaRPr lang="ja-JP" altLang="en-US" sz="8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7" name="テキスト ボックス 1">
            <a:extLst>
              <a:ext uri="{FF2B5EF4-FFF2-40B4-BE49-F238E27FC236}">
                <a16:creationId xmlns:a16="http://schemas.microsoft.com/office/drawing/2014/main" id="{A13C5465-C6E1-3333-DAFA-4E6CC5CE1CAA}"/>
              </a:ext>
            </a:extLst>
          </xdr:cNvPr>
          <xdr:cNvSpPr txBox="1"/>
        </xdr:nvSpPr>
        <xdr:spPr>
          <a:xfrm>
            <a:off x="5357818" y="5901544"/>
            <a:ext cx="1323975" cy="267019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ja-JP" altLang="en-US" sz="900" b="1">
                <a:latin typeface="Meiryo UI" panose="020B0604030504040204" pitchFamily="50" charset="-128"/>
                <a:ea typeface="Meiryo UI" panose="020B0604030504040204" pitchFamily="50" charset="-128"/>
              </a:rPr>
              <a:t>令和</a:t>
            </a:r>
            <a:r>
              <a:rPr lang="en-US" altLang="ja-JP" sz="900" b="1">
                <a:latin typeface="Meiryo UI" panose="020B0604030504040204" pitchFamily="50" charset="-128"/>
                <a:ea typeface="Meiryo UI" panose="020B0604030504040204" pitchFamily="50" charset="-128"/>
              </a:rPr>
              <a:t>2</a:t>
            </a:r>
            <a:r>
              <a:rPr lang="ja-JP" altLang="en-US" sz="900" b="1">
                <a:latin typeface="Meiryo UI" panose="020B0604030504040204" pitchFamily="50" charset="-128"/>
                <a:ea typeface="Meiryo UI" panose="020B0604030504040204" pitchFamily="50" charset="-128"/>
              </a:rPr>
              <a:t>年（</a:t>
            </a:r>
            <a:r>
              <a:rPr lang="en-US" altLang="ja-JP" sz="900" b="1">
                <a:latin typeface="Meiryo UI" panose="020B0604030504040204" pitchFamily="50" charset="-128"/>
                <a:ea typeface="Meiryo UI" panose="020B0604030504040204" pitchFamily="50" charset="-128"/>
              </a:rPr>
              <a:t>2020</a:t>
            </a:r>
            <a:r>
              <a:rPr lang="ja-JP" altLang="en-US" sz="900" b="1"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</a:p>
        </xdr:txBody>
      </xdr:sp>
      <xdr:sp macro="" textlink="">
        <xdr:nvSpPr>
          <xdr:cNvPr id="8" name="テキスト ボックス 1">
            <a:extLst>
              <a:ext uri="{FF2B5EF4-FFF2-40B4-BE49-F238E27FC236}">
                <a16:creationId xmlns:a16="http://schemas.microsoft.com/office/drawing/2014/main" id="{9E1FA1DC-8FE3-9DD7-E1DE-5769C14B4E40}"/>
              </a:ext>
            </a:extLst>
          </xdr:cNvPr>
          <xdr:cNvSpPr txBox="1"/>
        </xdr:nvSpPr>
        <xdr:spPr>
          <a:xfrm>
            <a:off x="1460138" y="5901544"/>
            <a:ext cx="1323975" cy="267019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ja-JP" altLang="en-US" sz="900" b="1">
                <a:latin typeface="Meiryo UI" panose="020B0604030504040204" pitchFamily="50" charset="-128"/>
                <a:ea typeface="Meiryo UI" panose="020B0604030504040204" pitchFamily="50" charset="-128"/>
              </a:rPr>
              <a:t>平成</a:t>
            </a:r>
            <a:r>
              <a:rPr lang="en-US" altLang="ja-JP" sz="900" b="1">
                <a:latin typeface="Meiryo UI" panose="020B0604030504040204" pitchFamily="50" charset="-128"/>
                <a:ea typeface="Meiryo UI" panose="020B0604030504040204" pitchFamily="50" charset="-128"/>
              </a:rPr>
              <a:t>7</a:t>
            </a:r>
            <a:r>
              <a:rPr lang="ja-JP" altLang="en-US" sz="900" b="1">
                <a:latin typeface="Meiryo UI" panose="020B0604030504040204" pitchFamily="50" charset="-128"/>
                <a:ea typeface="Meiryo UI" panose="020B0604030504040204" pitchFamily="50" charset="-128"/>
              </a:rPr>
              <a:t>年（</a:t>
            </a:r>
            <a:r>
              <a:rPr lang="en-US" altLang="ja-JP" sz="900" b="1">
                <a:latin typeface="Meiryo UI" panose="020B0604030504040204" pitchFamily="50" charset="-128"/>
                <a:ea typeface="Meiryo UI" panose="020B0604030504040204" pitchFamily="50" charset="-128"/>
              </a:rPr>
              <a:t>1995</a:t>
            </a:r>
            <a:r>
              <a:rPr lang="ja-JP" altLang="en-US" sz="900" b="1">
                <a:latin typeface="Meiryo UI" panose="020B0604030504040204" pitchFamily="50" charset="-128"/>
                <a:ea typeface="Meiryo UI" panose="020B0604030504040204" pitchFamily="50" charset="-128"/>
              </a:rPr>
              <a:t>）</a:t>
            </a:r>
          </a:p>
        </xdr:txBody>
      </xdr:sp>
      <xdr:sp macro="" textlink="">
        <xdr:nvSpPr>
          <xdr:cNvPr id="9" name="テキスト ボックス 1">
            <a:extLst>
              <a:ext uri="{FF2B5EF4-FFF2-40B4-BE49-F238E27FC236}">
                <a16:creationId xmlns:a16="http://schemas.microsoft.com/office/drawing/2014/main" id="{61DA8585-BA42-8D31-391F-5EAC70073F05}"/>
              </a:ext>
            </a:extLst>
          </xdr:cNvPr>
          <xdr:cNvSpPr txBox="1"/>
        </xdr:nvSpPr>
        <xdr:spPr>
          <a:xfrm>
            <a:off x="1307416" y="9792318"/>
            <a:ext cx="2250325" cy="267019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ja-JP" sz="800">
                <a:latin typeface="Meiryo UI" panose="020B0604030504040204" pitchFamily="50" charset="-128"/>
                <a:ea typeface="Meiryo UI" panose="020B0604030504040204" pitchFamily="50" charset="-128"/>
              </a:rPr>
              <a:t>1,600   1,200     800      400        0</a:t>
            </a:r>
            <a:endParaRPr lang="ja-JP" altLang="en-US" sz="8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0" name="テキスト ボックス 1">
            <a:extLst>
              <a:ext uri="{FF2B5EF4-FFF2-40B4-BE49-F238E27FC236}">
                <a16:creationId xmlns:a16="http://schemas.microsoft.com/office/drawing/2014/main" id="{648CE776-57F2-D629-6065-2D8D2BE4561D}"/>
              </a:ext>
            </a:extLst>
          </xdr:cNvPr>
          <xdr:cNvSpPr txBox="1"/>
        </xdr:nvSpPr>
        <xdr:spPr>
          <a:xfrm>
            <a:off x="5197623" y="9792318"/>
            <a:ext cx="2250325" cy="267019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ja-JP" sz="800">
                <a:latin typeface="Meiryo UI" panose="020B0604030504040204" pitchFamily="50" charset="-128"/>
                <a:ea typeface="Meiryo UI" panose="020B0604030504040204" pitchFamily="50" charset="-128"/>
              </a:rPr>
              <a:t>1,600   1,200     800      400        0</a:t>
            </a:r>
            <a:endParaRPr lang="ja-JP" altLang="en-US" sz="8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1" name="テキスト ボックス 1">
            <a:extLst>
              <a:ext uri="{FF2B5EF4-FFF2-40B4-BE49-F238E27FC236}">
                <a16:creationId xmlns:a16="http://schemas.microsoft.com/office/drawing/2014/main" id="{DAA32C53-2192-7C4F-8303-B3772C93AABE}"/>
              </a:ext>
            </a:extLst>
          </xdr:cNvPr>
          <xdr:cNvSpPr txBox="1"/>
        </xdr:nvSpPr>
        <xdr:spPr>
          <a:xfrm>
            <a:off x="3237204" y="9792318"/>
            <a:ext cx="1892955" cy="267019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ja-JP" sz="800">
                <a:latin typeface="Meiryo UI" panose="020B0604030504040204" pitchFamily="50" charset="-128"/>
                <a:ea typeface="Meiryo UI" panose="020B0604030504040204" pitchFamily="50" charset="-128"/>
              </a:rPr>
              <a:t>0        400      800     1,200   1,600</a:t>
            </a:r>
            <a:endParaRPr lang="ja-JP" altLang="en-US" sz="8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2" name="テキスト ボックス 1">
            <a:extLst>
              <a:ext uri="{FF2B5EF4-FFF2-40B4-BE49-F238E27FC236}">
                <a16:creationId xmlns:a16="http://schemas.microsoft.com/office/drawing/2014/main" id="{B2D8FB3E-7399-A8F9-31EA-443CCA6F6760}"/>
              </a:ext>
            </a:extLst>
          </xdr:cNvPr>
          <xdr:cNvSpPr txBox="1"/>
        </xdr:nvSpPr>
        <xdr:spPr>
          <a:xfrm>
            <a:off x="7158043" y="9792318"/>
            <a:ext cx="1892955" cy="267019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ja-JP" sz="800">
                <a:latin typeface="Meiryo UI" panose="020B0604030504040204" pitchFamily="50" charset="-128"/>
                <a:ea typeface="Meiryo UI" panose="020B0604030504040204" pitchFamily="50" charset="-128"/>
              </a:rPr>
              <a:t>0        400      800     1,200   1,600</a:t>
            </a:r>
            <a:endParaRPr lang="ja-JP" altLang="en-US" sz="8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</xdr:rowOff>
    </xdr:from>
    <xdr:to>
      <xdr:col>7</xdr:col>
      <xdr:colOff>76200</xdr:colOff>
      <xdr:row>31</xdr:row>
      <xdr:rowOff>133351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1294F8-EF22-48DA-8B16-A82933498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52</xdr:row>
      <xdr:rowOff>114300</xdr:rowOff>
    </xdr:from>
    <xdr:to>
      <xdr:col>7</xdr:col>
      <xdr:colOff>133350</xdr:colOff>
      <xdr:row>81</xdr:row>
      <xdr:rowOff>76200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C493B21A-7F0E-4804-A17A-61050BDDB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0.63082</cdr:x>
      <cdr:y>0.9</cdr:y>
    </cdr:from>
    <cdr:to>
      <cdr:x>0.95746</cdr:x>
      <cdr:y>0.98495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3308362" y="2624676"/>
          <a:ext cx="1713079" cy="247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資料：人口動態調査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0.64633</cdr:x>
      <cdr:y>0.94497</cdr:y>
    </cdr:from>
    <cdr:to>
      <cdr:x>0.97297</cdr:x>
      <cdr:y>0.99196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3373649" y="5490511"/>
          <a:ext cx="1704963" cy="273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資料：人口動態統計特殊報告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lang="ja-JP" altLang="en-US" sz="8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0.02545</cdr:x>
      <cdr:y>0.91334</cdr:y>
    </cdr:from>
    <cdr:to>
      <cdr:x>0.95157</cdr:x>
      <cdr:y>0.96706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5329B32-A3F9-32EF-3625-2C6C8D8C924B}"/>
            </a:ext>
          </a:extLst>
        </cdr:cNvPr>
        <cdr:cNvSpPr txBox="1"/>
      </cdr:nvSpPr>
      <cdr:spPr>
        <a:xfrm xmlns:a="http://schemas.openxmlformats.org/drawingml/2006/main">
          <a:off x="132841" y="4506381"/>
          <a:ext cx="4834069" cy="265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注）</a:t>
          </a:r>
          <a:r>
            <a:rPr kumimoji="1"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1.</a:t>
          </a:r>
          <a:r>
            <a:rPr kumimoji="1" lang="ja-JP" altLang="en-US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八重瀬町、南城市の平成</a:t>
          </a:r>
          <a:r>
            <a:rPr kumimoji="1"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年～平成</a:t>
          </a:r>
          <a:r>
            <a:rPr kumimoji="1" lang="en-US" altLang="ja-JP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14</a:t>
          </a:r>
          <a:r>
            <a:rPr kumimoji="1" lang="ja-JP" altLang="en-US" sz="8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年の値は、合併前のため、「－」とした。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0.23512</cdr:x>
      <cdr:y>0.8333</cdr:y>
    </cdr:from>
    <cdr:to>
      <cdr:x>0.32331</cdr:x>
      <cdr:y>0.88029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8B2174A-184E-EB93-9446-7B05D47F740E}"/>
            </a:ext>
          </a:extLst>
        </cdr:cNvPr>
        <cdr:cNvSpPr txBox="1"/>
      </cdr:nvSpPr>
      <cdr:spPr>
        <a:xfrm xmlns:a="http://schemas.openxmlformats.org/drawingml/2006/main">
          <a:off x="1227252" y="4111439"/>
          <a:ext cx="460325" cy="231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－</a:t>
          </a:r>
        </a:p>
      </cdr:txBody>
    </cdr:sp>
  </cdr:relSizeAnchor>
  <cdr:relSizeAnchor xmlns:cdr="http://schemas.openxmlformats.org/drawingml/2006/chartDrawing">
    <cdr:from>
      <cdr:x>0.23512</cdr:x>
      <cdr:y>0.87528</cdr:y>
    </cdr:from>
    <cdr:to>
      <cdr:x>0.32331</cdr:x>
      <cdr:y>0.92227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13FCE07-D587-492E-2AA0-56E9DA87CA57}"/>
            </a:ext>
          </a:extLst>
        </cdr:cNvPr>
        <cdr:cNvSpPr txBox="1"/>
      </cdr:nvSpPr>
      <cdr:spPr>
        <a:xfrm xmlns:a="http://schemas.openxmlformats.org/drawingml/2006/main">
          <a:off x="1227252" y="4318610"/>
          <a:ext cx="460325" cy="231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－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ANDISK-0C2F44\disk1\01&#26989;&#21209;\33&#26399;\33102&#21335;&#39080;&#21407;&#30010;&#32207;&#21512;&#35336;&#30011;\&#32207;&#21512;&#25126;&#30053;\&#35336;&#30011;&#12496;&#12483;&#12463;&#12487;&#12540;&#12479;\&#20154;&#21475;&#12398;&#29694;&#29366;&#20998;&#26512;\&#21335;&#39080;&#21407;&#30010;&#32207;&#21512;&#25126;&#30053;&#12487;&#12540;&#12479;%20R2&#22269;&#21218;&#35519;&#26619;&#32080;&#26524;&#36861;&#21152;230301.xlsx" TargetMode="External"/><Relationship Id="rId1" Type="http://schemas.openxmlformats.org/officeDocument/2006/relationships/externalLinkPath" Target="&#21335;&#39080;&#21407;&#30010;&#32207;&#21512;&#25126;&#30053;&#12487;&#12540;&#12479;%20R2&#22269;&#21218;&#35519;&#26619;&#32080;&#26524;&#36861;&#21152;23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総人口の推移"/>
      <sheetName val="1-2人口構成の推移"/>
      <sheetName val="1-2人口ピラミッド"/>
      <sheetName val="1-3-1自然増減"/>
      <sheetName val="自然増減 近隣市町村（南部地域）"/>
      <sheetName val="1-3-2社会増減"/>
      <sheetName val="社会増減 近隣市町村（南部地域）"/>
      <sheetName val="1-4-1産業構造_就業人口"/>
      <sheetName val="1-4-1産業構造_純生産額"/>
      <sheetName val="1-4-2本町で働く産業別就業者数"/>
      <sheetName val="1-4-3常住地と従業地"/>
      <sheetName val="昼夜間人口比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 t="str">
            <v>2010年度
平成22年度</v>
          </cell>
          <cell r="D5" t="str">
            <v>2011年度
平成23年度</v>
          </cell>
          <cell r="E5" t="str">
            <v>2012年度
平成24年度</v>
          </cell>
          <cell r="F5" t="str">
            <v>2013年度
平成25年度</v>
          </cell>
          <cell r="G5" t="str">
            <v>2014年度
平成26年度</v>
          </cell>
          <cell r="H5" t="str">
            <v>2015年度
平成27年度</v>
          </cell>
          <cell r="I5" t="str">
            <v>2016年度
平成28年度</v>
          </cell>
          <cell r="J5" t="str">
            <v>2017年度
平成29年度</v>
          </cell>
          <cell r="K5" t="str">
            <v>2018年度
平成30年度</v>
          </cell>
        </row>
        <row r="6">
          <cell r="B6" t="str">
            <v>第１次産業</v>
          </cell>
          <cell r="C6">
            <v>5.56</v>
          </cell>
          <cell r="D6">
            <v>4.4400000000000004</v>
          </cell>
          <cell r="E6">
            <v>6.66</v>
          </cell>
          <cell r="F6">
            <v>7.19</v>
          </cell>
          <cell r="G6">
            <v>8.02</v>
          </cell>
          <cell r="H6">
            <v>6.59</v>
          </cell>
          <cell r="I6">
            <v>8.49</v>
          </cell>
          <cell r="J6">
            <v>7.67</v>
          </cell>
          <cell r="K6">
            <v>6.65</v>
          </cell>
        </row>
        <row r="7">
          <cell r="B7" t="str">
            <v>第２次産業</v>
          </cell>
          <cell r="C7">
            <v>74.569999999999993</v>
          </cell>
          <cell r="D7">
            <v>85.2</v>
          </cell>
          <cell r="E7">
            <v>74.010000000000005</v>
          </cell>
          <cell r="F7">
            <v>83.9</v>
          </cell>
          <cell r="G7">
            <v>135.15</v>
          </cell>
          <cell r="H7">
            <v>138.72</v>
          </cell>
          <cell r="I7">
            <v>163.35</v>
          </cell>
          <cell r="J7">
            <v>179.27</v>
          </cell>
          <cell r="K7">
            <v>208.26</v>
          </cell>
        </row>
        <row r="8">
          <cell r="B8" t="str">
            <v>第３次産業</v>
          </cell>
          <cell r="C8">
            <v>458.18</v>
          </cell>
          <cell r="D8">
            <v>474.65</v>
          </cell>
          <cell r="E8">
            <v>505.18</v>
          </cell>
          <cell r="F8">
            <v>494.07</v>
          </cell>
          <cell r="G8">
            <v>724</v>
          </cell>
          <cell r="H8">
            <v>742.87</v>
          </cell>
          <cell r="I8">
            <v>755.87</v>
          </cell>
          <cell r="J8">
            <v>772.69</v>
          </cell>
          <cell r="K8">
            <v>786.8</v>
          </cell>
        </row>
        <row r="9">
          <cell r="C9">
            <v>538.30999999999995</v>
          </cell>
          <cell r="D9">
            <v>564.29</v>
          </cell>
          <cell r="E9">
            <v>585.85</v>
          </cell>
          <cell r="F9">
            <v>585.16</v>
          </cell>
          <cell r="G9">
            <v>867.17</v>
          </cell>
          <cell r="H9">
            <v>885.82</v>
          </cell>
          <cell r="I9">
            <v>923.07</v>
          </cell>
          <cell r="J9">
            <v>954.92</v>
          </cell>
          <cell r="K9">
            <v>996.5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okinawa.jp/toukeika/estimates/estimates_suikei.html" TargetMode="External"/><Relationship Id="rId2" Type="http://schemas.openxmlformats.org/officeDocument/2006/relationships/hyperlink" Target="https://www.ipss.go.jp/syoushika/tohkei/Mainmenu.asp" TargetMode="External"/><Relationship Id="rId1" Type="http://schemas.openxmlformats.org/officeDocument/2006/relationships/hyperlink" Target="https://www.e-stat.go.jp/stat-search/files?page=1&amp;layout=datalist&amp;toukei=00200521&amp;tstat=000001049104&amp;cycle=0&amp;tclass1=000001049105&amp;tclass2val=0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-stat.go.jp/stat-search/files?page=1&amp;layout=datalist&amp;toukei=00200521&amp;tstat=000001136464&amp;cycle=0&amp;year=20200&amp;month=24101210&amp;tclass1=000001136469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-stat.go.jp/stat-search/files?page=1&amp;layout=datalist&amp;toukei=00200521&amp;tstat=000001136464&amp;cycle=0&amp;year=20200&amp;month=24101210&amp;tclass1=000001136469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-stat.go.jp/stat-search/files?page=1&amp;layout=datalist&amp;toukei=00200521&amp;tstat=000001136464&amp;cycle=0&amp;year=20200&amp;month=24101210&amp;tclass1=00000113646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-stat.go.jp/stat-search/files?page=1&amp;layout=datalist&amp;toukei=00200521&amp;tstat=000001136464&amp;cycle=0&amp;tclass1=000001136466&amp;tclass2val=0" TargetMode="External"/><Relationship Id="rId1" Type="http://schemas.openxmlformats.org/officeDocument/2006/relationships/hyperlink" Target="https://www.e-stat.go.jp/stat-search/files?page=1&amp;toukei=00200521&amp;tstat=000001011777" TargetMode="External"/><Relationship Id="rId4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-stat.go.jp/stat-search/files?page=1&amp;layout=datalist&amp;toukei=00200521&amp;tstat=000001064072&amp;cycle=0&amp;tclass1=000001064137&amp;tclass2=000001064187&amp;tclass3val=0" TargetMode="External"/><Relationship Id="rId1" Type="http://schemas.openxmlformats.org/officeDocument/2006/relationships/hyperlink" Target="https://www.e-stat.go.jp/stat-search/files?page=1&amp;layout=datalist&amp;toukei=00200521&amp;tstat=000001136464&amp;cycle=0&amp;tclass1=000001136466&amp;cycle_facet=cycle&amp;tclass2val=0" TargetMode="External"/><Relationship Id="rId4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-stat.go.jp/stat-search/files?page=1&amp;toukei=00450013&amp;result_page=1" TargetMode="External"/><Relationship Id="rId2" Type="http://schemas.openxmlformats.org/officeDocument/2006/relationships/hyperlink" Target="https://www.e-stat.go.jp/stat-search/files?page=1&amp;layout=datalist&amp;toukei=00450011&amp;tstat=000001028897&amp;cycle=7&amp;tclass1=000001053058&amp;tclass2=000001053061&amp;tclass3=000001053074&amp;tclass4=000001053084" TargetMode="External"/><Relationship Id="rId1" Type="http://schemas.openxmlformats.org/officeDocument/2006/relationships/hyperlink" Target="https://www.e-stat.go.jp/stat-search/files?page=1&amp;layout=datalist&amp;toukei=00450011&amp;tstat=000001028897&amp;cycle=7&amp;tclass1=000001053058&amp;tclass2=000001053061&amp;tclass3=000001053074&amp;tclass4=000001053085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esas.go.jp/population-future/" TargetMode="External"/><Relationship Id="rId2" Type="http://schemas.openxmlformats.org/officeDocument/2006/relationships/hyperlink" Target="https://resas.go.jp/population-society/" TargetMode="External"/><Relationship Id="rId1" Type="http://schemas.openxmlformats.org/officeDocument/2006/relationships/hyperlink" Target="https://www.e-stat.go.jp/stat-search/files?page=1&amp;layout=datalist&amp;toukei=00200523&amp;tstat=000000070001&amp;cycle=7&amp;tclass1=000001011680&amp;tclass2val=0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www.e-stat.go.jp/stat-search/files?page=1&amp;layout=datalist&amp;toukei=00200521&amp;tstat=000001136464&amp;cycle=0&amp;year=20200&amp;month=24101210&amp;tclass1=00000113647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-stat.go.jp/stat-search/files?page=1&amp;layout=normal&amp;toukei=00200521&amp;survey=%E5%9B%BD%E5%8B%A2%E8%AA%BF%E6%9F%BB&amp;result_page=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pref.okinawa.jp/toukeika/yearbook/yearbook_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10FE-CC99-468A-8F81-07894E8F6691}">
  <sheetPr>
    <tabColor rgb="FF92D050"/>
  </sheetPr>
  <dimension ref="A1:S25"/>
  <sheetViews>
    <sheetView showGridLines="0" topLeftCell="A16" zoomScaleNormal="100" workbookViewId="0">
      <selection activeCell="L36" sqref="L36"/>
    </sheetView>
  </sheetViews>
  <sheetFormatPr defaultRowHeight="13.5"/>
  <cols>
    <col min="1" max="1" width="9" style="3"/>
    <col min="2" max="2" width="21.75" style="3" customWidth="1"/>
    <col min="3" max="16384" width="9" style="3"/>
  </cols>
  <sheetData>
    <row r="1" spans="1:19">
      <c r="A1" s="2" t="s">
        <v>0</v>
      </c>
    </row>
    <row r="3" spans="1:19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9" s="8" customFormat="1" ht="1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7" spans="1:19" ht="24">
      <c r="A7" s="2"/>
      <c r="B7" s="9"/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1" t="s">
        <v>11</v>
      </c>
      <c r="M7" s="11" t="s">
        <v>12</v>
      </c>
      <c r="N7" s="11" t="s">
        <v>13</v>
      </c>
      <c r="O7" s="11" t="s">
        <v>14</v>
      </c>
      <c r="P7" s="11" t="s">
        <v>15</v>
      </c>
      <c r="Q7" s="11" t="s">
        <v>16</v>
      </c>
      <c r="R7" s="11" t="s">
        <v>17</v>
      </c>
      <c r="S7" s="11" t="s">
        <v>18</v>
      </c>
    </row>
    <row r="8" spans="1:19" ht="25.5" customHeight="1">
      <c r="A8" s="2"/>
      <c r="B8" s="12" t="s">
        <v>19</v>
      </c>
      <c r="C8" s="13">
        <v>20679</v>
      </c>
      <c r="D8" s="13">
        <v>24937</v>
      </c>
      <c r="E8" s="13">
        <v>28616</v>
      </c>
      <c r="F8" s="13">
        <v>30249</v>
      </c>
      <c r="G8" s="13">
        <v>32099</v>
      </c>
      <c r="H8" s="13">
        <v>33537</v>
      </c>
      <c r="I8" s="14">
        <v>35244</v>
      </c>
      <c r="J8" s="14">
        <v>37502</v>
      </c>
      <c r="K8" s="14">
        <v>40440</v>
      </c>
      <c r="L8" s="15"/>
      <c r="M8" s="15"/>
      <c r="N8" s="15"/>
      <c r="O8" s="15"/>
      <c r="P8" s="15"/>
      <c r="Q8" s="15"/>
      <c r="R8" s="15"/>
      <c r="S8" s="15"/>
    </row>
    <row r="9" spans="1:19" ht="25.5" customHeight="1">
      <c r="A9" s="2"/>
      <c r="B9" s="16" t="s">
        <v>20</v>
      </c>
      <c r="C9" s="17"/>
      <c r="D9" s="17"/>
      <c r="E9" s="17"/>
      <c r="F9" s="18"/>
      <c r="G9" s="18"/>
      <c r="H9" s="18"/>
      <c r="I9" s="17">
        <v>35244</v>
      </c>
      <c r="J9" s="17">
        <v>37502</v>
      </c>
      <c r="K9" s="17">
        <v>40440</v>
      </c>
      <c r="L9" s="17">
        <v>40586</v>
      </c>
      <c r="M9" s="17">
        <v>41645</v>
      </c>
      <c r="N9" s="17">
        <v>42349</v>
      </c>
      <c r="O9" s="17">
        <v>42663</v>
      </c>
      <c r="P9" s="17">
        <v>42609</v>
      </c>
      <c r="Q9" s="17">
        <v>42464</v>
      </c>
      <c r="R9" s="17">
        <v>42235</v>
      </c>
      <c r="S9" s="17">
        <v>41896</v>
      </c>
    </row>
    <row r="10" spans="1:19" ht="25.5" customHeight="1">
      <c r="A10" s="2"/>
      <c r="B10" s="16"/>
      <c r="C10" s="17"/>
      <c r="D10" s="17"/>
      <c r="E10" s="17"/>
      <c r="F10" s="18"/>
      <c r="G10" s="18"/>
      <c r="H10" s="18"/>
      <c r="I10" s="17"/>
      <c r="J10" s="17"/>
      <c r="K10" s="19"/>
      <c r="L10" s="17"/>
      <c r="M10" s="17"/>
      <c r="N10" s="17"/>
      <c r="O10" s="17"/>
      <c r="P10" s="17"/>
      <c r="Q10" s="17"/>
      <c r="R10" s="17"/>
      <c r="S10" s="17"/>
    </row>
    <row r="11" spans="1:19" ht="25.5" customHeight="1">
      <c r="A11" s="2"/>
      <c r="B11" s="16"/>
      <c r="C11" s="17"/>
      <c r="D11" s="17"/>
      <c r="E11" s="17"/>
      <c r="F11" s="18"/>
      <c r="G11" s="18"/>
      <c r="H11" s="18"/>
      <c r="I11" s="17"/>
      <c r="J11" s="17"/>
      <c r="K11" s="19"/>
      <c r="L11" s="17"/>
      <c r="M11" s="17"/>
      <c r="N11" s="17"/>
      <c r="O11" s="17"/>
      <c r="P11" s="17"/>
      <c r="Q11" s="17"/>
      <c r="R11" s="17"/>
      <c r="S11" s="17"/>
    </row>
    <row r="12" spans="1:19" ht="25.5" customHeight="1">
      <c r="A12" s="2"/>
      <c r="B12" s="16"/>
      <c r="C12" s="17"/>
      <c r="D12" s="17"/>
      <c r="E12" s="17"/>
      <c r="F12" s="18"/>
      <c r="G12" s="18"/>
      <c r="H12" s="18"/>
      <c r="I12" s="17"/>
      <c r="J12" s="17"/>
      <c r="K12" s="19"/>
      <c r="L12" s="17"/>
      <c r="M12" s="17"/>
      <c r="N12" s="17"/>
      <c r="O12" s="17"/>
      <c r="P12" s="17"/>
      <c r="Q12" s="17"/>
      <c r="R12" s="17"/>
      <c r="S12" s="17"/>
    </row>
    <row r="13" spans="1:19" ht="25.5" customHeight="1">
      <c r="A13" s="2"/>
      <c r="B13" s="16"/>
      <c r="C13" s="17"/>
      <c r="D13" s="17"/>
      <c r="E13" s="17"/>
      <c r="F13" s="18"/>
      <c r="G13" s="18"/>
      <c r="H13" s="18"/>
      <c r="I13" s="17"/>
      <c r="J13" s="17"/>
      <c r="K13" s="19"/>
      <c r="L13" s="17"/>
      <c r="M13" s="17"/>
      <c r="N13" s="17"/>
      <c r="O13" s="17"/>
      <c r="P13" s="17"/>
      <c r="Q13" s="17"/>
      <c r="R13" s="17"/>
      <c r="S13" s="17"/>
    </row>
    <row r="14" spans="1:19" ht="25.5" customHeight="1">
      <c r="A14" s="2"/>
      <c r="B14" s="12" t="s">
        <v>19</v>
      </c>
      <c r="C14" s="15">
        <f>SUM(C15:C17)</f>
        <v>20679</v>
      </c>
      <c r="D14" s="15">
        <f t="shared" ref="D14:K14" si="0">SUM(D15:D17)</f>
        <v>24935</v>
      </c>
      <c r="E14" s="15">
        <f t="shared" si="0"/>
        <v>28614</v>
      </c>
      <c r="F14" s="15">
        <f t="shared" si="0"/>
        <v>30249</v>
      </c>
      <c r="G14" s="15">
        <f t="shared" si="0"/>
        <v>32099</v>
      </c>
      <c r="H14" s="15">
        <f t="shared" si="0"/>
        <v>33527</v>
      </c>
      <c r="I14" s="15">
        <f t="shared" si="0"/>
        <v>35186</v>
      </c>
      <c r="J14" s="15">
        <f t="shared" si="0"/>
        <v>37217</v>
      </c>
      <c r="K14" s="15">
        <f t="shared" si="0"/>
        <v>40440</v>
      </c>
      <c r="L14" s="15"/>
      <c r="M14" s="15"/>
      <c r="N14" s="15"/>
      <c r="O14" s="15"/>
      <c r="P14" s="15"/>
      <c r="Q14" s="15"/>
      <c r="R14" s="15"/>
      <c r="S14" s="15"/>
    </row>
    <row r="15" spans="1:19" ht="25.5" customHeight="1">
      <c r="A15" s="2"/>
      <c r="B15" s="20" t="s">
        <v>21</v>
      </c>
      <c r="C15" s="21">
        <v>6567</v>
      </c>
      <c r="D15" s="22">
        <v>7637</v>
      </c>
      <c r="E15" s="22">
        <v>7867</v>
      </c>
      <c r="F15" s="19">
        <v>7281</v>
      </c>
      <c r="G15" s="19">
        <v>6904</v>
      </c>
      <c r="H15" s="19">
        <v>6672</v>
      </c>
      <c r="I15" s="19">
        <v>6908</v>
      </c>
      <c r="J15" s="19">
        <v>7380</v>
      </c>
      <c r="K15" s="19">
        <v>8177</v>
      </c>
      <c r="L15" s="19"/>
      <c r="M15" s="19"/>
      <c r="N15" s="19"/>
      <c r="O15" s="19"/>
      <c r="P15" s="19"/>
      <c r="Q15" s="19"/>
      <c r="R15" s="19"/>
      <c r="S15" s="19"/>
    </row>
    <row r="16" spans="1:19" ht="25.5" customHeight="1">
      <c r="A16" s="2"/>
      <c r="B16" s="20" t="s">
        <v>22</v>
      </c>
      <c r="C16" s="21">
        <v>13032</v>
      </c>
      <c r="D16" s="22">
        <v>15840</v>
      </c>
      <c r="E16" s="22">
        <v>18658</v>
      </c>
      <c r="F16" s="19">
        <v>20294</v>
      </c>
      <c r="G16" s="19">
        <v>21734</v>
      </c>
      <c r="H16" s="19">
        <v>22394</v>
      </c>
      <c r="I16" s="19">
        <v>23054</v>
      </c>
      <c r="J16" s="19">
        <v>23454</v>
      </c>
      <c r="K16" s="19">
        <v>24347</v>
      </c>
      <c r="L16" s="19"/>
      <c r="M16" s="19"/>
      <c r="N16" s="19"/>
      <c r="O16" s="19"/>
      <c r="P16" s="19"/>
      <c r="Q16" s="19"/>
      <c r="R16" s="19"/>
      <c r="S16" s="19"/>
    </row>
    <row r="17" spans="1:19" ht="25.5" customHeight="1">
      <c r="A17" s="2"/>
      <c r="B17" s="23" t="s">
        <v>23</v>
      </c>
      <c r="C17" s="24">
        <v>1080</v>
      </c>
      <c r="D17" s="25">
        <v>1458</v>
      </c>
      <c r="E17" s="25">
        <v>2089</v>
      </c>
      <c r="F17" s="15">
        <v>2674</v>
      </c>
      <c r="G17" s="15">
        <v>3461</v>
      </c>
      <c r="H17" s="15">
        <v>4461</v>
      </c>
      <c r="I17" s="15">
        <v>5224</v>
      </c>
      <c r="J17" s="15">
        <v>6383</v>
      </c>
      <c r="K17" s="15">
        <v>7916</v>
      </c>
      <c r="L17" s="15"/>
      <c r="M17" s="15"/>
      <c r="N17" s="15"/>
      <c r="O17" s="15"/>
      <c r="P17" s="15"/>
      <c r="Q17" s="15"/>
      <c r="R17" s="15"/>
      <c r="S17" s="15"/>
    </row>
    <row r="18" spans="1:19">
      <c r="A18" s="2"/>
      <c r="B18" s="26" t="s">
        <v>24</v>
      </c>
      <c r="C18" s="7" t="s">
        <v>25</v>
      </c>
      <c r="D18" s="26"/>
      <c r="E18" s="26"/>
      <c r="G18" s="2"/>
      <c r="H18" s="2"/>
      <c r="I18" s="2"/>
      <c r="J18" s="2"/>
      <c r="K18" s="2"/>
    </row>
    <row r="19" spans="1:19">
      <c r="A19" s="2"/>
      <c r="C19" s="7" t="s">
        <v>26</v>
      </c>
      <c r="G19" s="2"/>
      <c r="H19" s="2"/>
      <c r="I19" s="2"/>
      <c r="J19" s="2"/>
      <c r="K19" s="2"/>
    </row>
    <row r="20" spans="1:19">
      <c r="A20" s="3" t="s">
        <v>27</v>
      </c>
      <c r="C20" s="7"/>
    </row>
    <row r="21" spans="1:19" ht="18.75">
      <c r="A21" s="1" t="s">
        <v>28</v>
      </c>
    </row>
    <row r="22" spans="1:19">
      <c r="A22" s="3" t="s">
        <v>29</v>
      </c>
    </row>
    <row r="23" spans="1:19">
      <c r="A23" s="27" t="s">
        <v>30</v>
      </c>
    </row>
    <row r="24" spans="1:19">
      <c r="A24" s="3" t="s">
        <v>31</v>
      </c>
    </row>
    <row r="25" spans="1:19">
      <c r="A25" s="27" t="s">
        <v>32</v>
      </c>
    </row>
  </sheetData>
  <phoneticPr fontId="1"/>
  <hyperlinks>
    <hyperlink ref="A21" r:id="rId1" xr:uid="{FC45237C-D7C6-47F4-97F6-D79CFD360E34}"/>
    <hyperlink ref="A23" r:id="rId2" xr:uid="{85149C81-352D-4EDE-BE23-B3EB77EAF910}"/>
    <hyperlink ref="A25" r:id="rId3" xr:uid="{D50EEE6A-2FE5-4692-A4D5-1089C883908C}"/>
  </hyperlinks>
  <pageMargins left="0.7" right="0.7" top="0.75" bottom="0.75" header="0.3" footer="0.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AFFF-FDD7-4B06-A6E9-7B8A64074ED3}">
  <sheetPr>
    <tabColor rgb="FF92D050"/>
  </sheetPr>
  <dimension ref="A1:R77"/>
  <sheetViews>
    <sheetView showGridLines="0" topLeftCell="A76" zoomScaleNormal="100" workbookViewId="0">
      <selection activeCell="D113" sqref="D113"/>
    </sheetView>
  </sheetViews>
  <sheetFormatPr defaultRowHeight="13.5"/>
  <cols>
    <col min="1" max="1" width="9" style="2"/>
    <col min="2" max="2" width="42" style="2" customWidth="1"/>
    <col min="3" max="5" width="9" style="2"/>
    <col min="6" max="6" width="9" style="3"/>
    <col min="7" max="7" width="9" style="2"/>
    <col min="8" max="16384" width="9" style="3"/>
  </cols>
  <sheetData>
    <row r="1" spans="1:18">
      <c r="A1" s="2" t="s">
        <v>278</v>
      </c>
    </row>
    <row r="4" spans="1:18">
      <c r="B4" s="3"/>
      <c r="C4" s="64"/>
      <c r="D4" s="64"/>
      <c r="E4" s="64"/>
      <c r="F4" s="64"/>
    </row>
    <row r="5" spans="1:18" s="2" customFormat="1">
      <c r="B5" s="23"/>
      <c r="C5" s="48" t="s">
        <v>69</v>
      </c>
      <c r="D5" s="48" t="s">
        <v>70</v>
      </c>
      <c r="E5" s="48" t="s">
        <v>71</v>
      </c>
      <c r="F5" s="48" t="s">
        <v>72</v>
      </c>
      <c r="G5" s="48" t="s">
        <v>73</v>
      </c>
      <c r="H5" s="48" t="s">
        <v>74</v>
      </c>
      <c r="I5" s="48" t="s">
        <v>75</v>
      </c>
      <c r="J5" s="47" t="s">
        <v>76</v>
      </c>
      <c r="K5" s="47" t="s">
        <v>77</v>
      </c>
      <c r="L5" s="47" t="s">
        <v>78</v>
      </c>
      <c r="M5" s="47" t="s">
        <v>79</v>
      </c>
      <c r="N5" s="47" t="s">
        <v>80</v>
      </c>
      <c r="O5" s="47" t="s">
        <v>81</v>
      </c>
      <c r="P5" s="47" t="s">
        <v>82</v>
      </c>
      <c r="Q5" s="47" t="s">
        <v>279</v>
      </c>
      <c r="R5" s="47" t="s">
        <v>65</v>
      </c>
    </row>
    <row r="6" spans="1:18" s="2" customFormat="1">
      <c r="B6" s="65" t="s">
        <v>280</v>
      </c>
      <c r="C6" s="66">
        <v>1</v>
      </c>
      <c r="D6" s="66">
        <v>7</v>
      </c>
      <c r="E6" s="66">
        <v>10</v>
      </c>
      <c r="F6" s="66">
        <v>16</v>
      </c>
      <c r="G6" s="66">
        <v>28</v>
      </c>
      <c r="H6" s="66">
        <v>34</v>
      </c>
      <c r="I6" s="66">
        <v>41</v>
      </c>
      <c r="J6" s="66">
        <v>36</v>
      </c>
      <c r="K6" s="66">
        <v>41</v>
      </c>
      <c r="L6" s="66">
        <v>73</v>
      </c>
      <c r="M6" s="66">
        <v>81</v>
      </c>
      <c r="N6" s="66">
        <v>65</v>
      </c>
      <c r="O6" s="66">
        <v>25</v>
      </c>
      <c r="P6" s="66">
        <v>29</v>
      </c>
      <c r="Q6" s="66">
        <v>11</v>
      </c>
      <c r="R6" s="66">
        <f>SUM(C6:Q6)</f>
        <v>498</v>
      </c>
    </row>
    <row r="7" spans="1:18" s="2" customFormat="1">
      <c r="B7" s="83" t="s">
        <v>227</v>
      </c>
      <c r="C7" s="66" t="s">
        <v>233</v>
      </c>
      <c r="D7" s="66">
        <v>2</v>
      </c>
      <c r="E7" s="66">
        <v>1</v>
      </c>
      <c r="F7" s="66" t="s">
        <v>233</v>
      </c>
      <c r="G7" s="66" t="s">
        <v>233</v>
      </c>
      <c r="H7" s="66">
        <v>1</v>
      </c>
      <c r="I7" s="66">
        <v>3</v>
      </c>
      <c r="J7" s="66">
        <v>2</v>
      </c>
      <c r="K7" s="66">
        <v>1</v>
      </c>
      <c r="L7" s="66">
        <v>1</v>
      </c>
      <c r="M7" s="66" t="s">
        <v>233</v>
      </c>
      <c r="N7" s="66">
        <v>2</v>
      </c>
      <c r="O7" s="66">
        <v>1</v>
      </c>
      <c r="P7" s="66" t="s">
        <v>233</v>
      </c>
      <c r="Q7" s="66" t="s">
        <v>233</v>
      </c>
      <c r="R7" s="66">
        <f t="shared" ref="R7:R8" si="0">SUM(C7:Q7)</f>
        <v>14</v>
      </c>
    </row>
    <row r="8" spans="1:18" s="2" customFormat="1">
      <c r="B8" s="83" t="s">
        <v>281</v>
      </c>
      <c r="C8" s="66" t="s">
        <v>233</v>
      </c>
      <c r="D8" s="66" t="s">
        <v>233</v>
      </c>
      <c r="E8" s="66">
        <v>1</v>
      </c>
      <c r="F8" s="66" t="s">
        <v>233</v>
      </c>
      <c r="G8" s="66">
        <v>1</v>
      </c>
      <c r="H8" s="66" t="s">
        <v>233</v>
      </c>
      <c r="I8" s="66" t="s">
        <v>233</v>
      </c>
      <c r="J8" s="66">
        <v>1</v>
      </c>
      <c r="K8" s="66" t="s">
        <v>233</v>
      </c>
      <c r="L8" s="66" t="s">
        <v>233</v>
      </c>
      <c r="M8" s="66">
        <v>2</v>
      </c>
      <c r="N8" s="66" t="s">
        <v>233</v>
      </c>
      <c r="O8" s="66" t="s">
        <v>233</v>
      </c>
      <c r="P8" s="66" t="s">
        <v>233</v>
      </c>
      <c r="Q8" s="66" t="s">
        <v>233</v>
      </c>
      <c r="R8" s="66">
        <f t="shared" si="0"/>
        <v>5</v>
      </c>
    </row>
    <row r="9" spans="1:18" s="2" customFormat="1">
      <c r="B9" s="67" t="s">
        <v>282</v>
      </c>
      <c r="C9" s="68">
        <v>24</v>
      </c>
      <c r="D9" s="68">
        <v>103</v>
      </c>
      <c r="E9" s="68">
        <v>128</v>
      </c>
      <c r="F9" s="68">
        <v>165</v>
      </c>
      <c r="G9" s="68">
        <v>194</v>
      </c>
      <c r="H9" s="68">
        <v>192</v>
      </c>
      <c r="I9" s="68">
        <v>208</v>
      </c>
      <c r="J9" s="68">
        <v>169</v>
      </c>
      <c r="K9" s="68">
        <v>152</v>
      </c>
      <c r="L9" s="68">
        <v>172</v>
      </c>
      <c r="M9" s="68">
        <v>115</v>
      </c>
      <c r="N9" s="68">
        <v>40</v>
      </c>
      <c r="O9" s="68">
        <v>10</v>
      </c>
      <c r="P9" s="68" t="s">
        <v>233</v>
      </c>
      <c r="Q9" s="68">
        <v>1</v>
      </c>
      <c r="R9" s="68">
        <f t="shared" ref="R9:R26" si="1">SUM(C9:Q9)</f>
        <v>1673</v>
      </c>
    </row>
    <row r="10" spans="1:18">
      <c r="B10" s="67" t="s">
        <v>283</v>
      </c>
      <c r="C10" s="68">
        <v>3</v>
      </c>
      <c r="D10" s="68">
        <v>31</v>
      </c>
      <c r="E10" s="68">
        <v>44</v>
      </c>
      <c r="F10" s="68">
        <v>87</v>
      </c>
      <c r="G10" s="68">
        <v>123</v>
      </c>
      <c r="H10" s="68">
        <v>92</v>
      </c>
      <c r="I10" s="68">
        <v>106</v>
      </c>
      <c r="J10" s="68">
        <v>93</v>
      </c>
      <c r="K10" s="68">
        <v>100</v>
      </c>
      <c r="L10" s="68">
        <v>101</v>
      </c>
      <c r="M10" s="68">
        <v>58</v>
      </c>
      <c r="N10" s="68">
        <v>36</v>
      </c>
      <c r="O10" s="68">
        <v>10</v>
      </c>
      <c r="P10" s="68">
        <v>2</v>
      </c>
      <c r="Q10" s="68">
        <v>4</v>
      </c>
      <c r="R10" s="68">
        <f t="shared" si="1"/>
        <v>890</v>
      </c>
    </row>
    <row r="11" spans="1:18" s="2" customFormat="1">
      <c r="B11" s="67" t="s">
        <v>284</v>
      </c>
      <c r="C11" s="68" t="s">
        <v>234</v>
      </c>
      <c r="D11" s="68">
        <v>3</v>
      </c>
      <c r="E11" s="68">
        <v>8</v>
      </c>
      <c r="F11" s="68">
        <v>16</v>
      </c>
      <c r="G11" s="68">
        <v>12</v>
      </c>
      <c r="H11" s="68">
        <v>21</v>
      </c>
      <c r="I11" s="68">
        <v>11</v>
      </c>
      <c r="J11" s="68">
        <v>12</v>
      </c>
      <c r="K11" s="68">
        <v>11</v>
      </c>
      <c r="L11" s="68">
        <v>4</v>
      </c>
      <c r="M11" s="68">
        <v>2</v>
      </c>
      <c r="N11" s="68" t="s">
        <v>233</v>
      </c>
      <c r="O11" s="68" t="s">
        <v>234</v>
      </c>
      <c r="P11" s="68" t="s">
        <v>234</v>
      </c>
      <c r="Q11" s="68" t="s">
        <v>234</v>
      </c>
      <c r="R11" s="68">
        <f t="shared" si="1"/>
        <v>100</v>
      </c>
    </row>
    <row r="12" spans="1:18" s="2" customFormat="1">
      <c r="B12" s="67" t="s">
        <v>285</v>
      </c>
      <c r="C12" s="68">
        <v>1</v>
      </c>
      <c r="D12" s="68">
        <v>22</v>
      </c>
      <c r="E12" s="68">
        <v>56</v>
      </c>
      <c r="F12" s="68">
        <v>66</v>
      </c>
      <c r="G12" s="68">
        <v>90</v>
      </c>
      <c r="H12" s="68">
        <v>71</v>
      </c>
      <c r="I12" s="68">
        <v>53</v>
      </c>
      <c r="J12" s="68">
        <v>27</v>
      </c>
      <c r="K12" s="68">
        <v>26</v>
      </c>
      <c r="L12" s="68">
        <v>10</v>
      </c>
      <c r="M12" s="68">
        <v>3</v>
      </c>
      <c r="N12" s="68">
        <v>2</v>
      </c>
      <c r="O12" s="68">
        <v>2</v>
      </c>
      <c r="P12" s="68" t="s">
        <v>234</v>
      </c>
      <c r="Q12" s="68" t="s">
        <v>234</v>
      </c>
      <c r="R12" s="68">
        <f t="shared" si="1"/>
        <v>429</v>
      </c>
    </row>
    <row r="13" spans="1:18" s="2" customFormat="1">
      <c r="B13" s="67" t="s">
        <v>286</v>
      </c>
      <c r="C13" s="68">
        <v>9</v>
      </c>
      <c r="D13" s="68">
        <v>45</v>
      </c>
      <c r="E13" s="68">
        <v>42</v>
      </c>
      <c r="F13" s="68">
        <v>77</v>
      </c>
      <c r="G13" s="68">
        <v>79</v>
      </c>
      <c r="H13" s="68">
        <v>79</v>
      </c>
      <c r="I13" s="68">
        <v>104</v>
      </c>
      <c r="J13" s="68">
        <v>76</v>
      </c>
      <c r="K13" s="68">
        <v>72</v>
      </c>
      <c r="L13" s="68">
        <v>91</v>
      </c>
      <c r="M13" s="68">
        <v>62</v>
      </c>
      <c r="N13" s="68">
        <v>39</v>
      </c>
      <c r="O13" s="68">
        <v>6</v>
      </c>
      <c r="P13" s="68">
        <v>3</v>
      </c>
      <c r="Q13" s="68" t="s">
        <v>233</v>
      </c>
      <c r="R13" s="68">
        <f t="shared" si="1"/>
        <v>784</v>
      </c>
    </row>
    <row r="14" spans="1:18" s="2" customFormat="1">
      <c r="B14" s="67" t="s">
        <v>287</v>
      </c>
      <c r="C14" s="68">
        <v>68</v>
      </c>
      <c r="D14" s="68">
        <v>206</v>
      </c>
      <c r="E14" s="68">
        <v>238</v>
      </c>
      <c r="F14" s="68">
        <v>274</v>
      </c>
      <c r="G14" s="68">
        <v>312</v>
      </c>
      <c r="H14" s="68">
        <v>334</v>
      </c>
      <c r="I14" s="68">
        <v>293</v>
      </c>
      <c r="J14" s="68">
        <v>257</v>
      </c>
      <c r="K14" s="68">
        <v>243</v>
      </c>
      <c r="L14" s="68">
        <v>178</v>
      </c>
      <c r="M14" s="68">
        <v>131</v>
      </c>
      <c r="N14" s="68">
        <v>36</v>
      </c>
      <c r="O14" s="68">
        <v>24</v>
      </c>
      <c r="P14" s="68">
        <v>17</v>
      </c>
      <c r="Q14" s="68">
        <v>3</v>
      </c>
      <c r="R14" s="68">
        <f t="shared" si="1"/>
        <v>2614</v>
      </c>
    </row>
    <row r="15" spans="1:18" s="2" customFormat="1">
      <c r="B15" s="67" t="s">
        <v>288</v>
      </c>
      <c r="C15" s="68">
        <v>2</v>
      </c>
      <c r="D15" s="68">
        <v>30</v>
      </c>
      <c r="E15" s="68">
        <v>51</v>
      </c>
      <c r="F15" s="68">
        <v>63</v>
      </c>
      <c r="G15" s="68">
        <v>65</v>
      </c>
      <c r="H15" s="68">
        <v>56</v>
      </c>
      <c r="I15" s="68">
        <v>44</v>
      </c>
      <c r="J15" s="68">
        <v>36</v>
      </c>
      <c r="K15" s="68">
        <v>24</v>
      </c>
      <c r="L15" s="68">
        <v>22</v>
      </c>
      <c r="M15" s="68">
        <v>3</v>
      </c>
      <c r="N15" s="68">
        <v>4</v>
      </c>
      <c r="O15" s="68">
        <v>1</v>
      </c>
      <c r="P15" s="68" t="s">
        <v>234</v>
      </c>
      <c r="Q15" s="68" t="s">
        <v>234</v>
      </c>
      <c r="R15" s="68">
        <f t="shared" si="1"/>
        <v>401</v>
      </c>
    </row>
    <row r="16" spans="1:18" s="2" customFormat="1">
      <c r="B16" s="67" t="s">
        <v>289</v>
      </c>
      <c r="C16" s="68">
        <v>1</v>
      </c>
      <c r="D16" s="68">
        <v>21</v>
      </c>
      <c r="E16" s="68">
        <v>34</v>
      </c>
      <c r="F16" s="68">
        <v>48</v>
      </c>
      <c r="G16" s="68">
        <v>41</v>
      </c>
      <c r="H16" s="68">
        <v>31</v>
      </c>
      <c r="I16" s="68">
        <v>41</v>
      </c>
      <c r="J16" s="68">
        <v>39</v>
      </c>
      <c r="K16" s="68">
        <v>33</v>
      </c>
      <c r="L16" s="68">
        <v>34</v>
      </c>
      <c r="M16" s="68">
        <v>32</v>
      </c>
      <c r="N16" s="68">
        <v>21</v>
      </c>
      <c r="O16" s="68">
        <v>9</v>
      </c>
      <c r="P16" s="68">
        <v>7</v>
      </c>
      <c r="Q16" s="68">
        <v>7</v>
      </c>
      <c r="R16" s="68">
        <f t="shared" si="1"/>
        <v>399</v>
      </c>
    </row>
    <row r="17" spans="2:18" s="2" customFormat="1">
      <c r="B17" s="67" t="s">
        <v>290</v>
      </c>
      <c r="C17" s="68">
        <v>1</v>
      </c>
      <c r="D17" s="68">
        <v>30</v>
      </c>
      <c r="E17" s="68">
        <v>48</v>
      </c>
      <c r="F17" s="68">
        <v>74</v>
      </c>
      <c r="G17" s="68">
        <v>73</v>
      </c>
      <c r="H17" s="68">
        <v>84</v>
      </c>
      <c r="I17" s="68">
        <v>91</v>
      </c>
      <c r="J17" s="68">
        <v>48</v>
      </c>
      <c r="K17" s="68">
        <v>51</v>
      </c>
      <c r="L17" s="68">
        <v>52</v>
      </c>
      <c r="M17" s="68">
        <v>39</v>
      </c>
      <c r="N17" s="68">
        <v>16</v>
      </c>
      <c r="O17" s="68">
        <v>8</v>
      </c>
      <c r="P17" s="68">
        <v>3</v>
      </c>
      <c r="Q17" s="68" t="s">
        <v>234</v>
      </c>
      <c r="R17" s="68">
        <f t="shared" si="1"/>
        <v>618</v>
      </c>
    </row>
    <row r="18" spans="2:18" s="2" customFormat="1">
      <c r="B18" s="67" t="s">
        <v>291</v>
      </c>
      <c r="C18" s="68">
        <v>65</v>
      </c>
      <c r="D18" s="68">
        <v>107</v>
      </c>
      <c r="E18" s="68">
        <v>76</v>
      </c>
      <c r="F18" s="68">
        <v>80</v>
      </c>
      <c r="G18" s="68">
        <v>103</v>
      </c>
      <c r="H18" s="68">
        <v>101</v>
      </c>
      <c r="I18" s="68">
        <v>90</v>
      </c>
      <c r="J18" s="68">
        <v>73</v>
      </c>
      <c r="K18" s="68">
        <v>61</v>
      </c>
      <c r="L18" s="68">
        <v>63</v>
      </c>
      <c r="M18" s="68">
        <v>44</v>
      </c>
      <c r="N18" s="68">
        <v>21</v>
      </c>
      <c r="O18" s="68">
        <v>8</v>
      </c>
      <c r="P18" s="68">
        <v>1</v>
      </c>
      <c r="Q18" s="68" t="s">
        <v>234</v>
      </c>
      <c r="R18" s="68">
        <f t="shared" si="1"/>
        <v>893</v>
      </c>
    </row>
    <row r="19" spans="2:18" s="2" customFormat="1">
      <c r="B19" s="67" t="s">
        <v>292</v>
      </c>
      <c r="C19" s="68">
        <v>13</v>
      </c>
      <c r="D19" s="68">
        <v>55</v>
      </c>
      <c r="E19" s="68">
        <v>70</v>
      </c>
      <c r="F19" s="68">
        <v>80</v>
      </c>
      <c r="G19" s="68">
        <v>76</v>
      </c>
      <c r="H19" s="68">
        <v>62</v>
      </c>
      <c r="I19" s="68">
        <v>62</v>
      </c>
      <c r="J19" s="68">
        <v>49</v>
      </c>
      <c r="K19" s="68">
        <v>47</v>
      </c>
      <c r="L19" s="68">
        <v>52</v>
      </c>
      <c r="M19" s="68">
        <v>42</v>
      </c>
      <c r="N19" s="68">
        <v>13</v>
      </c>
      <c r="O19" s="68">
        <v>5</v>
      </c>
      <c r="P19" s="68" t="s">
        <v>233</v>
      </c>
      <c r="Q19" s="68" t="s">
        <v>234</v>
      </c>
      <c r="R19" s="68">
        <f t="shared" si="1"/>
        <v>626</v>
      </c>
    </row>
    <row r="20" spans="2:18" s="2" customFormat="1">
      <c r="B20" s="67" t="s">
        <v>293</v>
      </c>
      <c r="C20" s="68">
        <v>5</v>
      </c>
      <c r="D20" s="68">
        <v>51</v>
      </c>
      <c r="E20" s="68">
        <v>102</v>
      </c>
      <c r="F20" s="68">
        <v>145</v>
      </c>
      <c r="G20" s="68">
        <v>166</v>
      </c>
      <c r="H20" s="68">
        <v>187</v>
      </c>
      <c r="I20" s="68">
        <v>177</v>
      </c>
      <c r="J20" s="68">
        <v>106</v>
      </c>
      <c r="K20" s="68">
        <v>108</v>
      </c>
      <c r="L20" s="68">
        <v>66</v>
      </c>
      <c r="M20" s="68">
        <v>30</v>
      </c>
      <c r="N20" s="68">
        <v>13</v>
      </c>
      <c r="O20" s="68">
        <v>8</v>
      </c>
      <c r="P20" s="68">
        <v>4</v>
      </c>
      <c r="Q20" s="68">
        <v>1</v>
      </c>
      <c r="R20" s="68">
        <f t="shared" si="1"/>
        <v>1169</v>
      </c>
    </row>
    <row r="21" spans="2:18" s="2" customFormat="1">
      <c r="B21" s="67" t="s">
        <v>294</v>
      </c>
      <c r="C21" s="68">
        <v>14</v>
      </c>
      <c r="D21" s="68">
        <v>179</v>
      </c>
      <c r="E21" s="68">
        <v>372</v>
      </c>
      <c r="F21" s="68">
        <v>480</v>
      </c>
      <c r="G21" s="68">
        <v>471</v>
      </c>
      <c r="H21" s="68">
        <v>414</v>
      </c>
      <c r="I21" s="68">
        <v>407</v>
      </c>
      <c r="J21" s="68">
        <v>324</v>
      </c>
      <c r="K21" s="68">
        <v>278</v>
      </c>
      <c r="L21" s="68">
        <v>255</v>
      </c>
      <c r="M21" s="68">
        <v>143</v>
      </c>
      <c r="N21" s="68">
        <v>54</v>
      </c>
      <c r="O21" s="68">
        <v>14</v>
      </c>
      <c r="P21" s="68">
        <v>2</v>
      </c>
      <c r="Q21" s="68">
        <v>1</v>
      </c>
      <c r="R21" s="68">
        <f t="shared" si="1"/>
        <v>3408</v>
      </c>
    </row>
    <row r="22" spans="2:18" s="2" customFormat="1">
      <c r="B22" s="67" t="s">
        <v>295</v>
      </c>
      <c r="C22" s="68">
        <v>1</v>
      </c>
      <c r="D22" s="68">
        <v>4</v>
      </c>
      <c r="E22" s="68">
        <v>18</v>
      </c>
      <c r="F22" s="68">
        <v>24</v>
      </c>
      <c r="G22" s="68">
        <v>31</v>
      </c>
      <c r="H22" s="68">
        <v>24</v>
      </c>
      <c r="I22" s="68">
        <v>41</v>
      </c>
      <c r="J22" s="68">
        <v>19</v>
      </c>
      <c r="K22" s="68">
        <v>16</v>
      </c>
      <c r="L22" s="68">
        <v>10</v>
      </c>
      <c r="M22" s="68">
        <v>3</v>
      </c>
      <c r="N22" s="68" t="s">
        <v>234</v>
      </c>
      <c r="O22" s="68" t="s">
        <v>234</v>
      </c>
      <c r="P22" s="68" t="s">
        <v>234</v>
      </c>
      <c r="Q22" s="68" t="s">
        <v>234</v>
      </c>
      <c r="R22" s="68">
        <f t="shared" si="1"/>
        <v>191</v>
      </c>
    </row>
    <row r="23" spans="2:18" s="2" customFormat="1">
      <c r="B23" s="67" t="s">
        <v>296</v>
      </c>
      <c r="C23" s="68">
        <v>10</v>
      </c>
      <c r="D23" s="68">
        <v>64</v>
      </c>
      <c r="E23" s="68">
        <v>111</v>
      </c>
      <c r="F23" s="68">
        <v>132</v>
      </c>
      <c r="G23" s="68">
        <v>138</v>
      </c>
      <c r="H23" s="68">
        <v>161</v>
      </c>
      <c r="I23" s="68">
        <v>142</v>
      </c>
      <c r="J23" s="68">
        <v>107</v>
      </c>
      <c r="K23" s="68">
        <v>111</v>
      </c>
      <c r="L23" s="68">
        <v>117</v>
      </c>
      <c r="M23" s="68">
        <v>87</v>
      </c>
      <c r="N23" s="68">
        <v>53</v>
      </c>
      <c r="O23" s="68">
        <v>16</v>
      </c>
      <c r="P23" s="68">
        <v>1</v>
      </c>
      <c r="Q23" s="68">
        <v>2</v>
      </c>
      <c r="R23" s="68">
        <f t="shared" si="1"/>
        <v>1252</v>
      </c>
    </row>
    <row r="24" spans="2:18" s="2" customFormat="1">
      <c r="B24" s="67" t="s">
        <v>297</v>
      </c>
      <c r="C24" s="68" t="s">
        <v>233</v>
      </c>
      <c r="D24" s="68">
        <v>42</v>
      </c>
      <c r="E24" s="68">
        <v>103</v>
      </c>
      <c r="F24" s="68">
        <v>143</v>
      </c>
      <c r="G24" s="68">
        <v>132</v>
      </c>
      <c r="H24" s="68">
        <v>148</v>
      </c>
      <c r="I24" s="68">
        <v>163</v>
      </c>
      <c r="J24" s="68">
        <v>80</v>
      </c>
      <c r="K24" s="68">
        <v>68</v>
      </c>
      <c r="L24" s="68">
        <v>48</v>
      </c>
      <c r="M24" s="68">
        <v>20</v>
      </c>
      <c r="N24" s="68">
        <v>6</v>
      </c>
      <c r="O24" s="68" t="s">
        <v>233</v>
      </c>
      <c r="P24" s="68">
        <v>1</v>
      </c>
      <c r="Q24" s="68" t="s">
        <v>234</v>
      </c>
      <c r="R24" s="68">
        <f t="shared" si="1"/>
        <v>954</v>
      </c>
    </row>
    <row r="25" spans="2:18" s="2" customFormat="1">
      <c r="B25" s="69" t="s">
        <v>298</v>
      </c>
      <c r="C25" s="70">
        <v>14</v>
      </c>
      <c r="D25" s="70">
        <v>35</v>
      </c>
      <c r="E25" s="70">
        <v>21</v>
      </c>
      <c r="F25" s="70">
        <v>29</v>
      </c>
      <c r="G25" s="70">
        <v>27</v>
      </c>
      <c r="H25" s="70">
        <v>44</v>
      </c>
      <c r="I25" s="70">
        <v>32</v>
      </c>
      <c r="J25" s="70">
        <v>21</v>
      </c>
      <c r="K25" s="70">
        <v>23</v>
      </c>
      <c r="L25" s="70">
        <v>28</v>
      </c>
      <c r="M25" s="70">
        <v>33</v>
      </c>
      <c r="N25" s="70">
        <v>19</v>
      </c>
      <c r="O25" s="70">
        <v>7</v>
      </c>
      <c r="P25" s="70">
        <v>7</v>
      </c>
      <c r="Q25" s="70">
        <v>3</v>
      </c>
      <c r="R25" s="70">
        <f t="shared" si="1"/>
        <v>343</v>
      </c>
    </row>
    <row r="26" spans="2:18" s="2" customFormat="1">
      <c r="B26" s="71" t="s">
        <v>299</v>
      </c>
      <c r="C26" s="72">
        <f>SUM(C6:C25)</f>
        <v>232</v>
      </c>
      <c r="D26" s="72">
        <f t="shared" ref="D26:Q26" si="2">SUM(D6:D25)</f>
        <v>1037</v>
      </c>
      <c r="E26" s="72">
        <f t="shared" si="2"/>
        <v>1534</v>
      </c>
      <c r="F26" s="72">
        <f t="shared" si="2"/>
        <v>1999</v>
      </c>
      <c r="G26" s="72">
        <f t="shared" si="2"/>
        <v>2162</v>
      </c>
      <c r="H26" s="72">
        <f t="shared" si="2"/>
        <v>2136</v>
      </c>
      <c r="I26" s="72">
        <f t="shared" si="2"/>
        <v>2109</v>
      </c>
      <c r="J26" s="72">
        <f t="shared" si="2"/>
        <v>1575</v>
      </c>
      <c r="K26" s="72">
        <f t="shared" si="2"/>
        <v>1466</v>
      </c>
      <c r="L26" s="72">
        <f t="shared" si="2"/>
        <v>1377</v>
      </c>
      <c r="M26" s="72">
        <f t="shared" si="2"/>
        <v>930</v>
      </c>
      <c r="N26" s="72">
        <f t="shared" si="2"/>
        <v>440</v>
      </c>
      <c r="O26" s="72">
        <f t="shared" si="2"/>
        <v>154</v>
      </c>
      <c r="P26" s="72">
        <f t="shared" si="2"/>
        <v>77</v>
      </c>
      <c r="Q26" s="72">
        <f t="shared" si="2"/>
        <v>33</v>
      </c>
      <c r="R26" s="72">
        <f t="shared" si="1"/>
        <v>17261</v>
      </c>
    </row>
    <row r="29" spans="2:18">
      <c r="B29" s="23"/>
      <c r="C29" s="48" t="s">
        <v>300</v>
      </c>
      <c r="D29" s="48" t="s">
        <v>301</v>
      </c>
      <c r="E29" s="48" t="s">
        <v>302</v>
      </c>
      <c r="F29" s="48" t="s">
        <v>303</v>
      </c>
      <c r="G29" s="48" t="s">
        <v>304</v>
      </c>
      <c r="H29" s="48" t="s">
        <v>305</v>
      </c>
      <c r="I29" s="48" t="s">
        <v>306</v>
      </c>
      <c r="J29" s="47" t="s">
        <v>65</v>
      </c>
    </row>
    <row r="30" spans="2:18">
      <c r="B30" s="65" t="str">
        <f>CONCATENATE(B6,"(N=",R6,")")</f>
        <v>農業、林業(N=498)</v>
      </c>
      <c r="C30" s="73">
        <f>SUM(C6:E6)</f>
        <v>18</v>
      </c>
      <c r="D30" s="73">
        <f>SUM(F6:G6)</f>
        <v>44</v>
      </c>
      <c r="E30" s="73">
        <f>SUM(H6:I6)</f>
        <v>75</v>
      </c>
      <c r="F30" s="73">
        <f>SUM(J6:K6)</f>
        <v>77</v>
      </c>
      <c r="G30" s="73">
        <f>SUM(L6:M6)</f>
        <v>154</v>
      </c>
      <c r="H30" s="73">
        <f>SUM(N6:O6)</f>
        <v>90</v>
      </c>
      <c r="I30" s="73">
        <f>SUM(P6:Q6)</f>
        <v>40</v>
      </c>
      <c r="J30" s="74">
        <f>SUM(C30:I30)</f>
        <v>498</v>
      </c>
    </row>
    <row r="31" spans="2:18">
      <c r="B31" s="67" t="str">
        <f t="shared" ref="B31:B32" si="3">CONCATENATE(B7,"(N=",R7,")")</f>
        <v>漁業(N=14)</v>
      </c>
      <c r="C31" s="75">
        <f t="shared" ref="C31:C32" si="4">SUM(C7:E7)</f>
        <v>3</v>
      </c>
      <c r="D31" s="75">
        <f t="shared" ref="D31:D32" si="5">SUM(F7:G7)</f>
        <v>0</v>
      </c>
      <c r="E31" s="75">
        <f t="shared" ref="E31:E32" si="6">SUM(H7:I7)</f>
        <v>4</v>
      </c>
      <c r="F31" s="75">
        <f t="shared" ref="F31:F32" si="7">SUM(J7:K7)</f>
        <v>3</v>
      </c>
      <c r="G31" s="75">
        <f t="shared" ref="G31:G32" si="8">SUM(L7:M7)</f>
        <v>1</v>
      </c>
      <c r="H31" s="75">
        <f t="shared" ref="H31:H32" si="9">SUM(N7:O7)</f>
        <v>3</v>
      </c>
      <c r="I31" s="75">
        <f t="shared" ref="I31:I32" si="10">SUM(P7:Q7)</f>
        <v>0</v>
      </c>
      <c r="J31" s="74">
        <f t="shared" ref="J31:J32" si="11">SUM(C31:I31)</f>
        <v>14</v>
      </c>
    </row>
    <row r="32" spans="2:18">
      <c r="B32" s="83" t="str">
        <f t="shared" si="3"/>
        <v>鉱業、採石業、砂利採取業(N=5)</v>
      </c>
      <c r="C32" s="84">
        <f t="shared" si="4"/>
        <v>1</v>
      </c>
      <c r="D32" s="84">
        <f t="shared" si="5"/>
        <v>1</v>
      </c>
      <c r="E32" s="84">
        <f t="shared" si="6"/>
        <v>0</v>
      </c>
      <c r="F32" s="84">
        <f t="shared" si="7"/>
        <v>1</v>
      </c>
      <c r="G32" s="84">
        <f t="shared" si="8"/>
        <v>2</v>
      </c>
      <c r="H32" s="84">
        <f t="shared" si="9"/>
        <v>0</v>
      </c>
      <c r="I32" s="84">
        <f t="shared" si="10"/>
        <v>0</v>
      </c>
      <c r="J32" s="74">
        <f t="shared" si="11"/>
        <v>5</v>
      </c>
    </row>
    <row r="33" spans="2:10">
      <c r="B33" s="67" t="str">
        <f t="shared" ref="B33:B50" si="12">CONCATENATE(B9,"(N=",R9,")")</f>
        <v>建設業(N=1673)</v>
      </c>
      <c r="C33" s="75">
        <f t="shared" ref="C33:C50" si="13">SUM(C9:E9)</f>
        <v>255</v>
      </c>
      <c r="D33" s="75">
        <f t="shared" ref="D33:D50" si="14">SUM(F9:G9)</f>
        <v>359</v>
      </c>
      <c r="E33" s="75">
        <f t="shared" ref="E33:E50" si="15">SUM(H9:I9)</f>
        <v>400</v>
      </c>
      <c r="F33" s="75">
        <f t="shared" ref="F33:F50" si="16">SUM(J9:K9)</f>
        <v>321</v>
      </c>
      <c r="G33" s="75">
        <f t="shared" ref="G33:G50" si="17">SUM(L9:M9)</f>
        <v>287</v>
      </c>
      <c r="H33" s="75">
        <f t="shared" ref="H33:H50" si="18">SUM(N9:O9)</f>
        <v>50</v>
      </c>
      <c r="I33" s="75">
        <f t="shared" ref="I33:I50" si="19">SUM(P9:Q9)</f>
        <v>1</v>
      </c>
      <c r="J33" s="68">
        <f t="shared" ref="J33:J50" si="20">SUM(C33:I33)</f>
        <v>1673</v>
      </c>
    </row>
    <row r="34" spans="2:10">
      <c r="B34" s="67" t="str">
        <f t="shared" si="12"/>
        <v>製造業(N=890)</v>
      </c>
      <c r="C34" s="75">
        <f t="shared" si="13"/>
        <v>78</v>
      </c>
      <c r="D34" s="75">
        <f t="shared" si="14"/>
        <v>210</v>
      </c>
      <c r="E34" s="75">
        <f t="shared" si="15"/>
        <v>198</v>
      </c>
      <c r="F34" s="75">
        <f t="shared" si="16"/>
        <v>193</v>
      </c>
      <c r="G34" s="75">
        <f t="shared" si="17"/>
        <v>159</v>
      </c>
      <c r="H34" s="75">
        <f t="shared" si="18"/>
        <v>46</v>
      </c>
      <c r="I34" s="75">
        <f t="shared" si="19"/>
        <v>6</v>
      </c>
      <c r="J34" s="68">
        <f t="shared" si="20"/>
        <v>890</v>
      </c>
    </row>
    <row r="35" spans="2:10">
      <c r="B35" s="67" t="str">
        <f t="shared" si="12"/>
        <v>電気・ガス・熱供給・水道業(N=100)</v>
      </c>
      <c r="C35" s="75">
        <f t="shared" si="13"/>
        <v>11</v>
      </c>
      <c r="D35" s="75">
        <f t="shared" si="14"/>
        <v>28</v>
      </c>
      <c r="E35" s="75">
        <f t="shared" si="15"/>
        <v>32</v>
      </c>
      <c r="F35" s="75">
        <f t="shared" si="16"/>
        <v>23</v>
      </c>
      <c r="G35" s="75">
        <f t="shared" si="17"/>
        <v>6</v>
      </c>
      <c r="H35" s="75">
        <f t="shared" si="18"/>
        <v>0</v>
      </c>
      <c r="I35" s="75">
        <f t="shared" si="19"/>
        <v>0</v>
      </c>
      <c r="J35" s="68">
        <f t="shared" si="20"/>
        <v>100</v>
      </c>
    </row>
    <row r="36" spans="2:10">
      <c r="B36" s="67" t="str">
        <f t="shared" si="12"/>
        <v>情報通信業(N=429)</v>
      </c>
      <c r="C36" s="75">
        <f t="shared" si="13"/>
        <v>79</v>
      </c>
      <c r="D36" s="75">
        <f t="shared" si="14"/>
        <v>156</v>
      </c>
      <c r="E36" s="75">
        <f t="shared" si="15"/>
        <v>124</v>
      </c>
      <c r="F36" s="75">
        <f t="shared" si="16"/>
        <v>53</v>
      </c>
      <c r="G36" s="75">
        <f t="shared" si="17"/>
        <v>13</v>
      </c>
      <c r="H36" s="75">
        <f t="shared" si="18"/>
        <v>4</v>
      </c>
      <c r="I36" s="75">
        <f t="shared" si="19"/>
        <v>0</v>
      </c>
      <c r="J36" s="68">
        <f t="shared" si="20"/>
        <v>429</v>
      </c>
    </row>
    <row r="37" spans="2:10">
      <c r="B37" s="67" t="str">
        <f t="shared" si="12"/>
        <v>運輸業、郵便業(N=784)</v>
      </c>
      <c r="C37" s="75">
        <f t="shared" si="13"/>
        <v>96</v>
      </c>
      <c r="D37" s="75">
        <f t="shared" si="14"/>
        <v>156</v>
      </c>
      <c r="E37" s="75">
        <f t="shared" si="15"/>
        <v>183</v>
      </c>
      <c r="F37" s="75">
        <f t="shared" si="16"/>
        <v>148</v>
      </c>
      <c r="G37" s="75">
        <f t="shared" si="17"/>
        <v>153</v>
      </c>
      <c r="H37" s="75">
        <f t="shared" si="18"/>
        <v>45</v>
      </c>
      <c r="I37" s="75">
        <f t="shared" si="19"/>
        <v>3</v>
      </c>
      <c r="J37" s="68">
        <f t="shared" si="20"/>
        <v>784</v>
      </c>
    </row>
    <row r="38" spans="2:10">
      <c r="B38" s="67" t="str">
        <f t="shared" si="12"/>
        <v>卸売業、小売業(N=2614)</v>
      </c>
      <c r="C38" s="75">
        <f t="shared" si="13"/>
        <v>512</v>
      </c>
      <c r="D38" s="75">
        <f t="shared" si="14"/>
        <v>586</v>
      </c>
      <c r="E38" s="75">
        <f t="shared" si="15"/>
        <v>627</v>
      </c>
      <c r="F38" s="75">
        <f t="shared" si="16"/>
        <v>500</v>
      </c>
      <c r="G38" s="75">
        <f t="shared" si="17"/>
        <v>309</v>
      </c>
      <c r="H38" s="75">
        <f t="shared" si="18"/>
        <v>60</v>
      </c>
      <c r="I38" s="75">
        <f t="shared" si="19"/>
        <v>20</v>
      </c>
      <c r="J38" s="68">
        <f t="shared" si="20"/>
        <v>2614</v>
      </c>
    </row>
    <row r="39" spans="2:10">
      <c r="B39" s="67" t="str">
        <f t="shared" si="12"/>
        <v>金融業、保険業(N=401)</v>
      </c>
      <c r="C39" s="75">
        <f t="shared" si="13"/>
        <v>83</v>
      </c>
      <c r="D39" s="75">
        <f t="shared" si="14"/>
        <v>128</v>
      </c>
      <c r="E39" s="75">
        <f t="shared" si="15"/>
        <v>100</v>
      </c>
      <c r="F39" s="75">
        <f t="shared" si="16"/>
        <v>60</v>
      </c>
      <c r="G39" s="75">
        <f t="shared" si="17"/>
        <v>25</v>
      </c>
      <c r="H39" s="75">
        <f t="shared" si="18"/>
        <v>5</v>
      </c>
      <c r="I39" s="75">
        <f t="shared" si="19"/>
        <v>0</v>
      </c>
      <c r="J39" s="68">
        <f t="shared" si="20"/>
        <v>401</v>
      </c>
    </row>
    <row r="40" spans="2:10">
      <c r="B40" s="67" t="str">
        <f t="shared" si="12"/>
        <v>不動産業、物品賃貸業(N=399)</v>
      </c>
      <c r="C40" s="75">
        <f t="shared" si="13"/>
        <v>56</v>
      </c>
      <c r="D40" s="75">
        <f t="shared" si="14"/>
        <v>89</v>
      </c>
      <c r="E40" s="75">
        <f t="shared" si="15"/>
        <v>72</v>
      </c>
      <c r="F40" s="75">
        <f t="shared" si="16"/>
        <v>72</v>
      </c>
      <c r="G40" s="75">
        <f t="shared" si="17"/>
        <v>66</v>
      </c>
      <c r="H40" s="75">
        <f t="shared" si="18"/>
        <v>30</v>
      </c>
      <c r="I40" s="75">
        <f t="shared" si="19"/>
        <v>14</v>
      </c>
      <c r="J40" s="68">
        <f t="shared" si="20"/>
        <v>399</v>
      </c>
    </row>
    <row r="41" spans="2:10">
      <c r="B41" s="67" t="str">
        <f t="shared" si="12"/>
        <v>学術研究、専門・技術サービス業(N=618)</v>
      </c>
      <c r="C41" s="75">
        <f t="shared" si="13"/>
        <v>79</v>
      </c>
      <c r="D41" s="75">
        <f t="shared" si="14"/>
        <v>147</v>
      </c>
      <c r="E41" s="75">
        <f t="shared" si="15"/>
        <v>175</v>
      </c>
      <c r="F41" s="75">
        <f t="shared" si="16"/>
        <v>99</v>
      </c>
      <c r="G41" s="75">
        <f t="shared" si="17"/>
        <v>91</v>
      </c>
      <c r="H41" s="75">
        <f t="shared" si="18"/>
        <v>24</v>
      </c>
      <c r="I41" s="75">
        <f t="shared" si="19"/>
        <v>3</v>
      </c>
      <c r="J41" s="68">
        <f t="shared" si="20"/>
        <v>618</v>
      </c>
    </row>
    <row r="42" spans="2:10">
      <c r="B42" s="67" t="str">
        <f t="shared" si="12"/>
        <v>宿泊業、飲食サービス業(N=893)</v>
      </c>
      <c r="C42" s="75">
        <f t="shared" si="13"/>
        <v>248</v>
      </c>
      <c r="D42" s="75">
        <f t="shared" si="14"/>
        <v>183</v>
      </c>
      <c r="E42" s="75">
        <f t="shared" si="15"/>
        <v>191</v>
      </c>
      <c r="F42" s="75">
        <f t="shared" si="16"/>
        <v>134</v>
      </c>
      <c r="G42" s="75">
        <f t="shared" si="17"/>
        <v>107</v>
      </c>
      <c r="H42" s="75">
        <f t="shared" si="18"/>
        <v>29</v>
      </c>
      <c r="I42" s="75">
        <f t="shared" si="19"/>
        <v>1</v>
      </c>
      <c r="J42" s="68">
        <f t="shared" si="20"/>
        <v>893</v>
      </c>
    </row>
    <row r="43" spans="2:10">
      <c r="B43" s="67" t="str">
        <f t="shared" si="12"/>
        <v>生活関連サービス業、娯楽業(N=626)</v>
      </c>
      <c r="C43" s="75">
        <f t="shared" si="13"/>
        <v>138</v>
      </c>
      <c r="D43" s="75">
        <f t="shared" si="14"/>
        <v>156</v>
      </c>
      <c r="E43" s="75">
        <f t="shared" si="15"/>
        <v>124</v>
      </c>
      <c r="F43" s="75">
        <f t="shared" si="16"/>
        <v>96</v>
      </c>
      <c r="G43" s="75">
        <f t="shared" si="17"/>
        <v>94</v>
      </c>
      <c r="H43" s="75">
        <f t="shared" si="18"/>
        <v>18</v>
      </c>
      <c r="I43" s="75">
        <f t="shared" si="19"/>
        <v>0</v>
      </c>
      <c r="J43" s="68">
        <f t="shared" si="20"/>
        <v>626</v>
      </c>
    </row>
    <row r="44" spans="2:10">
      <c r="B44" s="67" t="str">
        <f t="shared" si="12"/>
        <v>教育、学習支援業(N=1169)</v>
      </c>
      <c r="C44" s="75">
        <f t="shared" si="13"/>
        <v>158</v>
      </c>
      <c r="D44" s="75">
        <f t="shared" si="14"/>
        <v>311</v>
      </c>
      <c r="E44" s="75">
        <f t="shared" si="15"/>
        <v>364</v>
      </c>
      <c r="F44" s="75">
        <f t="shared" si="16"/>
        <v>214</v>
      </c>
      <c r="G44" s="75">
        <f t="shared" si="17"/>
        <v>96</v>
      </c>
      <c r="H44" s="75">
        <f t="shared" si="18"/>
        <v>21</v>
      </c>
      <c r="I44" s="75">
        <f t="shared" si="19"/>
        <v>5</v>
      </c>
      <c r="J44" s="68">
        <f t="shared" si="20"/>
        <v>1169</v>
      </c>
    </row>
    <row r="45" spans="2:10">
      <c r="B45" s="67" t="str">
        <f t="shared" si="12"/>
        <v>医療、福祉(N=3408)</v>
      </c>
      <c r="C45" s="75">
        <f t="shared" si="13"/>
        <v>565</v>
      </c>
      <c r="D45" s="75">
        <f t="shared" si="14"/>
        <v>951</v>
      </c>
      <c r="E45" s="75">
        <f t="shared" si="15"/>
        <v>821</v>
      </c>
      <c r="F45" s="75">
        <f t="shared" si="16"/>
        <v>602</v>
      </c>
      <c r="G45" s="75">
        <f t="shared" si="17"/>
        <v>398</v>
      </c>
      <c r="H45" s="75">
        <f t="shared" si="18"/>
        <v>68</v>
      </c>
      <c r="I45" s="75">
        <f t="shared" si="19"/>
        <v>3</v>
      </c>
      <c r="J45" s="68">
        <f t="shared" si="20"/>
        <v>3408</v>
      </c>
    </row>
    <row r="46" spans="2:10">
      <c r="B46" s="67" t="str">
        <f t="shared" si="12"/>
        <v>複合サービス事業(N=191)</v>
      </c>
      <c r="C46" s="75">
        <f t="shared" si="13"/>
        <v>23</v>
      </c>
      <c r="D46" s="75">
        <f t="shared" si="14"/>
        <v>55</v>
      </c>
      <c r="E46" s="75">
        <f t="shared" si="15"/>
        <v>65</v>
      </c>
      <c r="F46" s="75">
        <f t="shared" si="16"/>
        <v>35</v>
      </c>
      <c r="G46" s="75">
        <f t="shared" si="17"/>
        <v>13</v>
      </c>
      <c r="H46" s="75">
        <f t="shared" si="18"/>
        <v>0</v>
      </c>
      <c r="I46" s="75">
        <f t="shared" si="19"/>
        <v>0</v>
      </c>
      <c r="J46" s="68">
        <f t="shared" si="20"/>
        <v>191</v>
      </c>
    </row>
    <row r="47" spans="2:10">
      <c r="B47" s="67" t="str">
        <f t="shared" si="12"/>
        <v>サービス業（他に分類されないもの）(N=1252)</v>
      </c>
      <c r="C47" s="75">
        <f t="shared" si="13"/>
        <v>185</v>
      </c>
      <c r="D47" s="75">
        <f t="shared" si="14"/>
        <v>270</v>
      </c>
      <c r="E47" s="75">
        <f t="shared" si="15"/>
        <v>303</v>
      </c>
      <c r="F47" s="75">
        <f t="shared" si="16"/>
        <v>218</v>
      </c>
      <c r="G47" s="75">
        <f t="shared" si="17"/>
        <v>204</v>
      </c>
      <c r="H47" s="75">
        <f t="shared" si="18"/>
        <v>69</v>
      </c>
      <c r="I47" s="75">
        <f t="shared" si="19"/>
        <v>3</v>
      </c>
      <c r="J47" s="68">
        <f t="shared" si="20"/>
        <v>1252</v>
      </c>
    </row>
    <row r="48" spans="2:10">
      <c r="B48" s="67" t="str">
        <f t="shared" si="12"/>
        <v>公務（他に分類されるものを除く）(N=954)</v>
      </c>
      <c r="C48" s="75">
        <f t="shared" si="13"/>
        <v>145</v>
      </c>
      <c r="D48" s="75">
        <f t="shared" si="14"/>
        <v>275</v>
      </c>
      <c r="E48" s="75">
        <f t="shared" si="15"/>
        <v>311</v>
      </c>
      <c r="F48" s="75">
        <f t="shared" si="16"/>
        <v>148</v>
      </c>
      <c r="G48" s="75">
        <f t="shared" si="17"/>
        <v>68</v>
      </c>
      <c r="H48" s="75">
        <f t="shared" si="18"/>
        <v>6</v>
      </c>
      <c r="I48" s="75">
        <f t="shared" si="19"/>
        <v>1</v>
      </c>
      <c r="J48" s="68">
        <f t="shared" si="20"/>
        <v>954</v>
      </c>
    </row>
    <row r="49" spans="2:13">
      <c r="B49" s="69" t="str">
        <f t="shared" si="12"/>
        <v>分類不能の産業(N=343)</v>
      </c>
      <c r="C49" s="76">
        <f t="shared" si="13"/>
        <v>70</v>
      </c>
      <c r="D49" s="76">
        <f t="shared" si="14"/>
        <v>56</v>
      </c>
      <c r="E49" s="76">
        <f t="shared" si="15"/>
        <v>76</v>
      </c>
      <c r="F49" s="76">
        <f t="shared" si="16"/>
        <v>44</v>
      </c>
      <c r="G49" s="76">
        <f t="shared" si="17"/>
        <v>61</v>
      </c>
      <c r="H49" s="76">
        <f t="shared" si="18"/>
        <v>26</v>
      </c>
      <c r="I49" s="76">
        <f t="shared" si="19"/>
        <v>10</v>
      </c>
      <c r="J49" s="70">
        <f t="shared" si="20"/>
        <v>343</v>
      </c>
    </row>
    <row r="50" spans="2:13">
      <c r="B50" s="69" t="str">
        <f t="shared" si="12"/>
        <v>総数(N=17261)</v>
      </c>
      <c r="C50" s="77">
        <f t="shared" si="13"/>
        <v>2803</v>
      </c>
      <c r="D50" s="77">
        <f t="shared" si="14"/>
        <v>4161</v>
      </c>
      <c r="E50" s="77">
        <f t="shared" si="15"/>
        <v>4245</v>
      </c>
      <c r="F50" s="77">
        <f t="shared" si="16"/>
        <v>3041</v>
      </c>
      <c r="G50" s="77">
        <f t="shared" si="17"/>
        <v>2307</v>
      </c>
      <c r="H50" s="77">
        <f t="shared" si="18"/>
        <v>594</v>
      </c>
      <c r="I50" s="77">
        <f t="shared" si="19"/>
        <v>110</v>
      </c>
      <c r="J50" s="72">
        <f t="shared" si="20"/>
        <v>17261</v>
      </c>
    </row>
    <row r="52" spans="2:13">
      <c r="B52" s="2" t="s">
        <v>51</v>
      </c>
    </row>
    <row r="53" spans="2:13">
      <c r="B53" s="23"/>
      <c r="C53" s="48" t="s">
        <v>307</v>
      </c>
      <c r="D53" s="48" t="s">
        <v>301</v>
      </c>
      <c r="E53" s="48" t="s">
        <v>302</v>
      </c>
      <c r="F53" s="48" t="s">
        <v>303</v>
      </c>
      <c r="G53" s="48" t="s">
        <v>304</v>
      </c>
      <c r="H53" s="48" t="s">
        <v>305</v>
      </c>
      <c r="I53" s="48" t="s">
        <v>306</v>
      </c>
      <c r="J53" s="47" t="s">
        <v>65</v>
      </c>
    </row>
    <row r="54" spans="2:13">
      <c r="B54" s="65" t="s">
        <v>308</v>
      </c>
      <c r="C54" s="78">
        <f>C30/$J30</f>
        <v>3.614457831325301E-2</v>
      </c>
      <c r="D54" s="78">
        <f t="shared" ref="D54:H54" si="21">D30/$J30</f>
        <v>8.8353413654618476E-2</v>
      </c>
      <c r="E54" s="78">
        <f t="shared" si="21"/>
        <v>0.15060240963855423</v>
      </c>
      <c r="F54" s="78">
        <f t="shared" si="21"/>
        <v>0.15461847389558234</v>
      </c>
      <c r="G54" s="78">
        <f t="shared" si="21"/>
        <v>0.30923694779116467</v>
      </c>
      <c r="H54" s="78">
        <f t="shared" si="21"/>
        <v>0.18072289156626506</v>
      </c>
      <c r="I54" s="78">
        <f>I30/$J30</f>
        <v>8.0321285140562249E-2</v>
      </c>
      <c r="J54" s="78">
        <f>J30/$J30</f>
        <v>1</v>
      </c>
      <c r="K54" s="87">
        <f>SUM(F54:I54)</f>
        <v>0.72489959839357432</v>
      </c>
      <c r="L54" s="87">
        <f>SUM(C54:E54)</f>
        <v>0.27510040160642568</v>
      </c>
    </row>
    <row r="55" spans="2:13">
      <c r="B55" s="83" t="s">
        <v>309</v>
      </c>
      <c r="C55" s="79">
        <f t="shared" ref="C55:J56" si="22">C31/$J31</f>
        <v>0.21428571428571427</v>
      </c>
      <c r="D55" s="79">
        <f t="shared" si="22"/>
        <v>0</v>
      </c>
      <c r="E55" s="79">
        <f t="shared" si="22"/>
        <v>0.2857142857142857</v>
      </c>
      <c r="F55" s="79">
        <f t="shared" si="22"/>
        <v>0.21428571428571427</v>
      </c>
      <c r="G55" s="79">
        <f t="shared" si="22"/>
        <v>7.1428571428571425E-2</v>
      </c>
      <c r="H55" s="79">
        <f t="shared" si="22"/>
        <v>0.21428571428571427</v>
      </c>
      <c r="I55" s="79">
        <f t="shared" si="22"/>
        <v>0</v>
      </c>
      <c r="J55" s="79">
        <f t="shared" si="22"/>
        <v>1</v>
      </c>
      <c r="K55" s="87">
        <f t="shared" ref="K55:K56" si="23">SUM(F55:I55)</f>
        <v>0.5</v>
      </c>
      <c r="L55" s="87">
        <f t="shared" ref="L55:L56" si="24">SUM(C55:E55)</f>
        <v>0.5</v>
      </c>
    </row>
    <row r="56" spans="2:13">
      <c r="B56" s="83" t="s">
        <v>310</v>
      </c>
      <c r="C56" s="85">
        <f t="shared" si="22"/>
        <v>0.2</v>
      </c>
      <c r="D56" s="85">
        <f t="shared" si="22"/>
        <v>0.2</v>
      </c>
      <c r="E56" s="85">
        <f t="shared" si="22"/>
        <v>0</v>
      </c>
      <c r="F56" s="85">
        <f t="shared" si="22"/>
        <v>0.2</v>
      </c>
      <c r="G56" s="85">
        <f t="shared" si="22"/>
        <v>0.4</v>
      </c>
      <c r="H56" s="85">
        <f t="shared" si="22"/>
        <v>0</v>
      </c>
      <c r="I56" s="85">
        <f t="shared" si="22"/>
        <v>0</v>
      </c>
      <c r="J56" s="85">
        <f t="shared" si="22"/>
        <v>1</v>
      </c>
      <c r="K56" s="87">
        <f t="shared" si="23"/>
        <v>0.60000000000000009</v>
      </c>
      <c r="L56" s="87">
        <f t="shared" si="24"/>
        <v>0.4</v>
      </c>
    </row>
    <row r="57" spans="2:13">
      <c r="B57" s="67" t="s">
        <v>311</v>
      </c>
      <c r="C57" s="79">
        <f t="shared" ref="C57:J66" si="25">C33/$J33</f>
        <v>0.15242080095636582</v>
      </c>
      <c r="D57" s="79">
        <f t="shared" si="25"/>
        <v>0.214584578601315</v>
      </c>
      <c r="E57" s="79">
        <f t="shared" si="25"/>
        <v>0.23909145248057381</v>
      </c>
      <c r="F57" s="79">
        <f t="shared" si="25"/>
        <v>0.19187089061566048</v>
      </c>
      <c r="G57" s="79">
        <f t="shared" si="25"/>
        <v>0.17154811715481172</v>
      </c>
      <c r="H57" s="79">
        <f t="shared" si="25"/>
        <v>2.9886431560071727E-2</v>
      </c>
      <c r="I57" s="79">
        <f t="shared" si="25"/>
        <v>5.977286312014345E-4</v>
      </c>
      <c r="J57" s="79">
        <f t="shared" si="25"/>
        <v>1</v>
      </c>
      <c r="K57" s="87">
        <f t="shared" ref="K57:K74" si="26">SUM(F57:I57)</f>
        <v>0.39390316796174535</v>
      </c>
      <c r="L57" s="87">
        <f t="shared" ref="L57:L74" si="27">SUM(C57:E57)</f>
        <v>0.6060968320382546</v>
      </c>
    </row>
    <row r="58" spans="2:13">
      <c r="B58" s="67" t="s">
        <v>312</v>
      </c>
      <c r="C58" s="79">
        <f t="shared" si="25"/>
        <v>8.7640449438202248E-2</v>
      </c>
      <c r="D58" s="79">
        <f t="shared" si="25"/>
        <v>0.23595505617977527</v>
      </c>
      <c r="E58" s="79">
        <f t="shared" si="25"/>
        <v>0.22247191011235956</v>
      </c>
      <c r="F58" s="79">
        <f t="shared" si="25"/>
        <v>0.21685393258426966</v>
      </c>
      <c r="G58" s="79">
        <f t="shared" si="25"/>
        <v>0.17865168539325843</v>
      </c>
      <c r="H58" s="79">
        <f t="shared" si="25"/>
        <v>5.1685393258426963E-2</v>
      </c>
      <c r="I58" s="79">
        <f t="shared" si="25"/>
        <v>6.7415730337078653E-3</v>
      </c>
      <c r="J58" s="79">
        <f t="shared" si="25"/>
        <v>1</v>
      </c>
      <c r="K58" s="87">
        <f t="shared" si="26"/>
        <v>0.45393258426966293</v>
      </c>
      <c r="L58" s="87">
        <f t="shared" si="27"/>
        <v>0.54606741573033712</v>
      </c>
      <c r="M58" s="3" t="s">
        <v>313</v>
      </c>
    </row>
    <row r="59" spans="2:13">
      <c r="B59" s="67" t="s">
        <v>314</v>
      </c>
      <c r="C59" s="79">
        <f t="shared" si="25"/>
        <v>0.11</v>
      </c>
      <c r="D59" s="79">
        <f t="shared" si="25"/>
        <v>0.28000000000000003</v>
      </c>
      <c r="E59" s="79">
        <f t="shared" si="25"/>
        <v>0.32</v>
      </c>
      <c r="F59" s="79">
        <f t="shared" si="25"/>
        <v>0.23</v>
      </c>
      <c r="G59" s="79">
        <f t="shared" si="25"/>
        <v>0.06</v>
      </c>
      <c r="H59" s="79">
        <f t="shared" si="25"/>
        <v>0</v>
      </c>
      <c r="I59" s="79">
        <f t="shared" si="25"/>
        <v>0</v>
      </c>
      <c r="J59" s="79">
        <f t="shared" si="25"/>
        <v>1</v>
      </c>
      <c r="K59" s="87">
        <f t="shared" si="26"/>
        <v>0.29000000000000004</v>
      </c>
      <c r="L59" s="87">
        <f t="shared" si="27"/>
        <v>0.71</v>
      </c>
      <c r="M59" s="3" t="s">
        <v>315</v>
      </c>
    </row>
    <row r="60" spans="2:13">
      <c r="B60" s="67" t="s">
        <v>316</v>
      </c>
      <c r="C60" s="79">
        <f t="shared" si="25"/>
        <v>0.18414918414918416</v>
      </c>
      <c r="D60" s="79">
        <f t="shared" si="25"/>
        <v>0.36363636363636365</v>
      </c>
      <c r="E60" s="79">
        <f t="shared" si="25"/>
        <v>0.28904428904428903</v>
      </c>
      <c r="F60" s="79">
        <f t="shared" si="25"/>
        <v>0.12354312354312354</v>
      </c>
      <c r="G60" s="79">
        <f t="shared" si="25"/>
        <v>3.0303030303030304E-2</v>
      </c>
      <c r="H60" s="79">
        <f t="shared" si="25"/>
        <v>9.324009324009324E-3</v>
      </c>
      <c r="I60" s="79">
        <f t="shared" si="25"/>
        <v>0</v>
      </c>
      <c r="J60" s="79">
        <f t="shared" si="25"/>
        <v>1</v>
      </c>
      <c r="K60" s="87">
        <f t="shared" si="26"/>
        <v>0.16317016317016317</v>
      </c>
      <c r="L60" s="87">
        <f t="shared" si="27"/>
        <v>0.8368298368298368</v>
      </c>
      <c r="M60" s="3" t="s">
        <v>317</v>
      </c>
    </row>
    <row r="61" spans="2:13">
      <c r="B61" s="67" t="s">
        <v>318</v>
      </c>
      <c r="C61" s="79">
        <f t="shared" si="25"/>
        <v>0.12244897959183673</v>
      </c>
      <c r="D61" s="79">
        <f t="shared" si="25"/>
        <v>0.19897959183673469</v>
      </c>
      <c r="E61" s="79">
        <f t="shared" si="25"/>
        <v>0.23341836734693877</v>
      </c>
      <c r="F61" s="79">
        <f t="shared" si="25"/>
        <v>0.18877551020408162</v>
      </c>
      <c r="G61" s="79">
        <f t="shared" si="25"/>
        <v>0.1951530612244898</v>
      </c>
      <c r="H61" s="79">
        <f t="shared" si="25"/>
        <v>5.7397959183673471E-2</v>
      </c>
      <c r="I61" s="79">
        <f t="shared" si="25"/>
        <v>3.8265306122448979E-3</v>
      </c>
      <c r="J61" s="79">
        <f t="shared" si="25"/>
        <v>1</v>
      </c>
      <c r="K61" s="87">
        <f t="shared" si="26"/>
        <v>0.44515306122448978</v>
      </c>
      <c r="L61" s="87">
        <f t="shared" si="27"/>
        <v>0.55484693877551017</v>
      </c>
    </row>
    <row r="62" spans="2:13">
      <c r="B62" s="67" t="s">
        <v>319</v>
      </c>
      <c r="C62" s="79">
        <f t="shared" si="25"/>
        <v>0.19586840091813312</v>
      </c>
      <c r="D62" s="79">
        <f t="shared" si="25"/>
        <v>0.22417750573833206</v>
      </c>
      <c r="E62" s="79">
        <f t="shared" si="25"/>
        <v>0.23986228003060445</v>
      </c>
      <c r="F62" s="79">
        <f t="shared" si="25"/>
        <v>0.19127773527161437</v>
      </c>
      <c r="G62" s="79">
        <f t="shared" si="25"/>
        <v>0.1182096403978577</v>
      </c>
      <c r="H62" s="79">
        <f t="shared" si="25"/>
        <v>2.2953328232593728E-2</v>
      </c>
      <c r="I62" s="79">
        <f t="shared" si="25"/>
        <v>7.6511094108645756E-3</v>
      </c>
      <c r="J62" s="79">
        <f t="shared" si="25"/>
        <v>1</v>
      </c>
      <c r="K62" s="87">
        <f t="shared" si="26"/>
        <v>0.34009181331293031</v>
      </c>
      <c r="L62" s="87">
        <f t="shared" si="27"/>
        <v>0.65990818668706963</v>
      </c>
      <c r="M62" s="3" t="s">
        <v>320</v>
      </c>
    </row>
    <row r="63" spans="2:13">
      <c r="B63" s="67" t="s">
        <v>321</v>
      </c>
      <c r="C63" s="79">
        <f t="shared" si="25"/>
        <v>0.20698254364089774</v>
      </c>
      <c r="D63" s="79">
        <f t="shared" si="25"/>
        <v>0.31920199501246882</v>
      </c>
      <c r="E63" s="79">
        <f t="shared" si="25"/>
        <v>0.24937655860349128</v>
      </c>
      <c r="F63" s="79">
        <f t="shared" si="25"/>
        <v>0.14962593516209477</v>
      </c>
      <c r="G63" s="79">
        <f t="shared" si="25"/>
        <v>6.2344139650872821E-2</v>
      </c>
      <c r="H63" s="79">
        <f t="shared" si="25"/>
        <v>1.2468827930174564E-2</v>
      </c>
      <c r="I63" s="79">
        <f t="shared" si="25"/>
        <v>0</v>
      </c>
      <c r="J63" s="79">
        <f t="shared" si="25"/>
        <v>1</v>
      </c>
      <c r="K63" s="87">
        <f t="shared" si="26"/>
        <v>0.22443890274314215</v>
      </c>
      <c r="L63" s="87">
        <f t="shared" si="27"/>
        <v>0.77556109725685785</v>
      </c>
      <c r="M63" s="3" t="s">
        <v>322</v>
      </c>
    </row>
    <row r="64" spans="2:13">
      <c r="B64" s="67" t="s">
        <v>323</v>
      </c>
      <c r="C64" s="79">
        <f t="shared" si="25"/>
        <v>0.14035087719298245</v>
      </c>
      <c r="D64" s="79">
        <f t="shared" si="25"/>
        <v>0.22305764411027568</v>
      </c>
      <c r="E64" s="79">
        <f t="shared" si="25"/>
        <v>0.18045112781954886</v>
      </c>
      <c r="F64" s="79">
        <f t="shared" si="25"/>
        <v>0.18045112781954886</v>
      </c>
      <c r="G64" s="79">
        <f t="shared" si="25"/>
        <v>0.16541353383458646</v>
      </c>
      <c r="H64" s="79">
        <f t="shared" si="25"/>
        <v>7.5187969924812026E-2</v>
      </c>
      <c r="I64" s="79">
        <f t="shared" si="25"/>
        <v>3.5087719298245612E-2</v>
      </c>
      <c r="J64" s="79">
        <f t="shared" si="25"/>
        <v>1</v>
      </c>
      <c r="K64" s="87">
        <f t="shared" si="26"/>
        <v>0.45614035087719296</v>
      </c>
      <c r="L64" s="87">
        <f t="shared" si="27"/>
        <v>0.54385964912280693</v>
      </c>
    </row>
    <row r="65" spans="2:13">
      <c r="B65" s="67" t="s">
        <v>324</v>
      </c>
      <c r="C65" s="79">
        <f t="shared" si="25"/>
        <v>0.127831715210356</v>
      </c>
      <c r="D65" s="79">
        <f t="shared" si="25"/>
        <v>0.23786407766990292</v>
      </c>
      <c r="E65" s="79">
        <f t="shared" si="25"/>
        <v>0.28317152103559873</v>
      </c>
      <c r="F65" s="79">
        <f t="shared" si="25"/>
        <v>0.16019417475728157</v>
      </c>
      <c r="G65" s="79">
        <f t="shared" si="25"/>
        <v>0.14724919093851133</v>
      </c>
      <c r="H65" s="79">
        <f t="shared" si="25"/>
        <v>3.8834951456310676E-2</v>
      </c>
      <c r="I65" s="79">
        <f t="shared" si="25"/>
        <v>4.8543689320388345E-3</v>
      </c>
      <c r="J65" s="79">
        <f t="shared" si="25"/>
        <v>1</v>
      </c>
      <c r="K65" s="87">
        <f t="shared" si="26"/>
        <v>0.35113268608414239</v>
      </c>
      <c r="L65" s="87">
        <f t="shared" si="27"/>
        <v>0.64886731391585761</v>
      </c>
    </row>
    <row r="66" spans="2:13">
      <c r="B66" s="67" t="s">
        <v>325</v>
      </c>
      <c r="C66" s="79">
        <f t="shared" si="25"/>
        <v>0.27771556550951848</v>
      </c>
      <c r="D66" s="79">
        <f t="shared" si="25"/>
        <v>0.20492721164613661</v>
      </c>
      <c r="E66" s="79">
        <f t="shared" si="25"/>
        <v>0.21388577827547592</v>
      </c>
      <c r="F66" s="79">
        <f t="shared" si="25"/>
        <v>0.15005599104143338</v>
      </c>
      <c r="G66" s="79">
        <f t="shared" si="25"/>
        <v>0.11982082866741321</v>
      </c>
      <c r="H66" s="79">
        <f t="shared" si="25"/>
        <v>3.2474804031354984E-2</v>
      </c>
      <c r="I66" s="79">
        <f t="shared" si="25"/>
        <v>1.1198208286674132E-3</v>
      </c>
      <c r="J66" s="79">
        <f t="shared" si="25"/>
        <v>1</v>
      </c>
      <c r="K66" s="87">
        <f t="shared" si="26"/>
        <v>0.30347144456886899</v>
      </c>
      <c r="L66" s="87">
        <f t="shared" si="27"/>
        <v>0.69652855543113101</v>
      </c>
      <c r="M66" s="3" t="s">
        <v>326</v>
      </c>
    </row>
    <row r="67" spans="2:13">
      <c r="B67" s="67" t="s">
        <v>327</v>
      </c>
      <c r="C67" s="79">
        <f t="shared" ref="C67:J72" si="28">C43/$J43</f>
        <v>0.22044728434504793</v>
      </c>
      <c r="D67" s="79">
        <f t="shared" si="28"/>
        <v>0.24920127795527156</v>
      </c>
      <c r="E67" s="79">
        <f t="shared" si="28"/>
        <v>0.19808306709265175</v>
      </c>
      <c r="F67" s="79">
        <f t="shared" si="28"/>
        <v>0.15335463258785942</v>
      </c>
      <c r="G67" s="79">
        <f t="shared" si="28"/>
        <v>0.15015974440894569</v>
      </c>
      <c r="H67" s="79">
        <f t="shared" si="28"/>
        <v>2.8753993610223641E-2</v>
      </c>
      <c r="I67" s="79">
        <f t="shared" si="28"/>
        <v>0</v>
      </c>
      <c r="J67" s="79">
        <f t="shared" si="28"/>
        <v>1</v>
      </c>
      <c r="K67" s="87">
        <f t="shared" si="26"/>
        <v>0.33226837060702874</v>
      </c>
      <c r="L67" s="87">
        <f t="shared" si="27"/>
        <v>0.66773162939297126</v>
      </c>
    </row>
    <row r="68" spans="2:13">
      <c r="B68" s="67" t="s">
        <v>328</v>
      </c>
      <c r="C68" s="79">
        <f t="shared" si="28"/>
        <v>0.13515825491873396</v>
      </c>
      <c r="D68" s="79">
        <f t="shared" si="28"/>
        <v>0.2660393498716852</v>
      </c>
      <c r="E68" s="79">
        <f t="shared" si="28"/>
        <v>0.31137724550898205</v>
      </c>
      <c r="F68" s="79">
        <f t="shared" si="28"/>
        <v>0.18306244653550044</v>
      </c>
      <c r="G68" s="79">
        <f t="shared" si="28"/>
        <v>8.2121471343028232E-2</v>
      </c>
      <c r="H68" s="79">
        <f t="shared" si="28"/>
        <v>1.7964071856287425E-2</v>
      </c>
      <c r="I68" s="79">
        <f t="shared" si="28"/>
        <v>4.2771599657827203E-3</v>
      </c>
      <c r="J68" s="79">
        <f t="shared" si="28"/>
        <v>1</v>
      </c>
      <c r="K68" s="87">
        <f t="shared" si="26"/>
        <v>0.28742514970059879</v>
      </c>
      <c r="L68" s="87">
        <f t="shared" si="27"/>
        <v>0.71257485029940115</v>
      </c>
      <c r="M68" s="3" t="s">
        <v>329</v>
      </c>
    </row>
    <row r="69" spans="2:13">
      <c r="B69" s="67" t="s">
        <v>330</v>
      </c>
      <c r="C69" s="79">
        <f t="shared" si="28"/>
        <v>0.16578638497652581</v>
      </c>
      <c r="D69" s="79">
        <f t="shared" si="28"/>
        <v>0.27904929577464788</v>
      </c>
      <c r="E69" s="79">
        <f t="shared" si="28"/>
        <v>0.24090375586854459</v>
      </c>
      <c r="F69" s="79">
        <f t="shared" si="28"/>
        <v>0.17664319248826291</v>
      </c>
      <c r="G69" s="79">
        <f t="shared" si="28"/>
        <v>0.11678403755868545</v>
      </c>
      <c r="H69" s="79">
        <f t="shared" si="28"/>
        <v>1.9953051643192488E-2</v>
      </c>
      <c r="I69" s="79">
        <f t="shared" si="28"/>
        <v>8.8028169014084509E-4</v>
      </c>
      <c r="J69" s="79">
        <f t="shared" si="28"/>
        <v>1</v>
      </c>
      <c r="K69" s="87">
        <f t="shared" si="26"/>
        <v>0.31426056338028174</v>
      </c>
      <c r="L69" s="87">
        <f t="shared" si="27"/>
        <v>0.68573943661971826</v>
      </c>
      <c r="M69" s="3" t="s">
        <v>331</v>
      </c>
    </row>
    <row r="70" spans="2:13">
      <c r="B70" s="67" t="s">
        <v>332</v>
      </c>
      <c r="C70" s="79">
        <f t="shared" si="28"/>
        <v>0.12041884816753927</v>
      </c>
      <c r="D70" s="79">
        <f t="shared" si="28"/>
        <v>0.2879581151832461</v>
      </c>
      <c r="E70" s="79">
        <f t="shared" si="28"/>
        <v>0.34031413612565448</v>
      </c>
      <c r="F70" s="79">
        <f t="shared" si="28"/>
        <v>0.18324607329842932</v>
      </c>
      <c r="G70" s="79">
        <f t="shared" si="28"/>
        <v>6.8062827225130892E-2</v>
      </c>
      <c r="H70" s="79">
        <f t="shared" si="28"/>
        <v>0</v>
      </c>
      <c r="I70" s="79">
        <f t="shared" si="28"/>
        <v>0</v>
      </c>
      <c r="J70" s="79">
        <f t="shared" si="28"/>
        <v>1</v>
      </c>
      <c r="K70" s="87">
        <f t="shared" si="26"/>
        <v>0.2513089005235602</v>
      </c>
      <c r="L70" s="87">
        <f t="shared" si="27"/>
        <v>0.74869109947643986</v>
      </c>
      <c r="M70" s="3" t="s">
        <v>333</v>
      </c>
    </row>
    <row r="71" spans="2:13">
      <c r="B71" s="67" t="s">
        <v>334</v>
      </c>
      <c r="C71" s="79">
        <f t="shared" si="28"/>
        <v>0.14776357827476039</v>
      </c>
      <c r="D71" s="79">
        <f t="shared" si="28"/>
        <v>0.21565495207667731</v>
      </c>
      <c r="E71" s="79">
        <f t="shared" si="28"/>
        <v>0.24201277955271566</v>
      </c>
      <c r="F71" s="79">
        <f t="shared" si="28"/>
        <v>0.17412140575079874</v>
      </c>
      <c r="G71" s="79">
        <f t="shared" si="28"/>
        <v>0.16293929712460065</v>
      </c>
      <c r="H71" s="79">
        <f t="shared" si="28"/>
        <v>5.5111821086261982E-2</v>
      </c>
      <c r="I71" s="79">
        <f t="shared" si="28"/>
        <v>2.3961661341853034E-3</v>
      </c>
      <c r="J71" s="79">
        <f t="shared" si="28"/>
        <v>1</v>
      </c>
      <c r="K71" s="87">
        <f t="shared" si="26"/>
        <v>0.39456869009584666</v>
      </c>
      <c r="L71" s="87">
        <f t="shared" si="27"/>
        <v>0.60543130990415328</v>
      </c>
    </row>
    <row r="72" spans="2:13">
      <c r="B72" s="67" t="s">
        <v>335</v>
      </c>
      <c r="C72" s="79">
        <f t="shared" si="28"/>
        <v>0.15199161425576521</v>
      </c>
      <c r="D72" s="79">
        <f t="shared" si="28"/>
        <v>0.2882599580712788</v>
      </c>
      <c r="E72" s="79">
        <f t="shared" si="28"/>
        <v>0.32599580712788262</v>
      </c>
      <c r="F72" s="79">
        <f t="shared" si="28"/>
        <v>0.15513626834381553</v>
      </c>
      <c r="G72" s="79">
        <f t="shared" si="28"/>
        <v>7.1278825995807121E-2</v>
      </c>
      <c r="H72" s="79">
        <f t="shared" si="28"/>
        <v>6.2893081761006293E-3</v>
      </c>
      <c r="I72" s="79">
        <f t="shared" si="28"/>
        <v>1.0482180293501049E-3</v>
      </c>
      <c r="J72" s="79">
        <f t="shared" si="28"/>
        <v>1</v>
      </c>
      <c r="K72" s="87">
        <f t="shared" si="26"/>
        <v>0.23375262054507337</v>
      </c>
      <c r="L72" s="87">
        <f t="shared" si="27"/>
        <v>0.76624737945492671</v>
      </c>
      <c r="M72" s="3" t="s">
        <v>336</v>
      </c>
    </row>
    <row r="73" spans="2:13">
      <c r="B73" s="69" t="s">
        <v>337</v>
      </c>
      <c r="C73" s="80">
        <f t="shared" ref="C73:J74" si="29">C49/$J49</f>
        <v>0.20408163265306123</v>
      </c>
      <c r="D73" s="80">
        <f t="shared" si="29"/>
        <v>0.16326530612244897</v>
      </c>
      <c r="E73" s="80">
        <f t="shared" si="29"/>
        <v>0.22157434402332363</v>
      </c>
      <c r="F73" s="80">
        <f t="shared" si="29"/>
        <v>0.1282798833819242</v>
      </c>
      <c r="G73" s="80">
        <f t="shared" si="29"/>
        <v>0.17784256559766765</v>
      </c>
      <c r="H73" s="80">
        <f t="shared" si="29"/>
        <v>7.5801749271137031E-2</v>
      </c>
      <c r="I73" s="80">
        <f t="shared" si="29"/>
        <v>2.9154518950437316E-2</v>
      </c>
      <c r="J73" s="80">
        <f t="shared" si="29"/>
        <v>1</v>
      </c>
      <c r="K73" s="87">
        <f t="shared" si="26"/>
        <v>0.41107871720116618</v>
      </c>
      <c r="L73" s="87">
        <f t="shared" si="27"/>
        <v>0.58892128279883382</v>
      </c>
    </row>
    <row r="74" spans="2:13">
      <c r="B74" s="69" t="s">
        <v>338</v>
      </c>
      <c r="C74" s="81">
        <f>C50/$J50</f>
        <v>0.16238920108916052</v>
      </c>
      <c r="D74" s="81">
        <f t="shared" si="29"/>
        <v>0.24106366954405886</v>
      </c>
      <c r="E74" s="81">
        <f t="shared" si="29"/>
        <v>0.24593013151034124</v>
      </c>
      <c r="F74" s="81">
        <f t="shared" si="29"/>
        <v>0.17617750999362725</v>
      </c>
      <c r="G74" s="81">
        <f t="shared" si="29"/>
        <v>0.13365390185968368</v>
      </c>
      <c r="H74" s="81">
        <f t="shared" si="29"/>
        <v>3.441283819013962E-2</v>
      </c>
      <c r="I74" s="81">
        <f t="shared" si="29"/>
        <v>6.3727478129888184E-3</v>
      </c>
      <c r="J74" s="82">
        <f t="shared" si="29"/>
        <v>1</v>
      </c>
      <c r="K74" s="87">
        <f t="shared" si="26"/>
        <v>0.35061699785643935</v>
      </c>
      <c r="L74" s="87">
        <f t="shared" si="27"/>
        <v>0.64938300214356059</v>
      </c>
    </row>
    <row r="75" spans="2:13">
      <c r="B75" s="88"/>
      <c r="C75" s="89"/>
      <c r="D75" s="89"/>
      <c r="E75" s="89"/>
      <c r="F75" s="89"/>
      <c r="G75" s="89"/>
      <c r="H75" s="89"/>
      <c r="I75" s="89"/>
      <c r="J75" s="89"/>
      <c r="K75" s="87"/>
      <c r="L75" s="87"/>
    </row>
    <row r="76" spans="2:13">
      <c r="B76" s="88" t="s">
        <v>339</v>
      </c>
      <c r="C76" s="89"/>
      <c r="D76" s="89"/>
      <c r="E76" s="89"/>
      <c r="F76" s="89"/>
      <c r="G76" s="89"/>
      <c r="H76" s="89"/>
      <c r="I76" s="89"/>
      <c r="J76" s="89"/>
      <c r="K76" s="87"/>
      <c r="L76" s="87"/>
    </row>
    <row r="77" spans="2:13" ht="18.75">
      <c r="B77" s="1" t="s">
        <v>340</v>
      </c>
      <c r="C77" s="89"/>
      <c r="D77" s="89"/>
      <c r="E77" s="89"/>
      <c r="F77" s="89"/>
      <c r="G77" s="89"/>
      <c r="H77" s="89"/>
      <c r="I77" s="89"/>
      <c r="J77" s="89"/>
      <c r="K77" s="87"/>
      <c r="L77" s="87"/>
    </row>
  </sheetData>
  <phoneticPr fontId="1"/>
  <hyperlinks>
    <hyperlink ref="B77" r:id="rId1" xr:uid="{10420511-49A8-4280-B79B-BE8196BFEBC8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9BD8-7B22-4050-9FEE-2FFC8C9E4414}">
  <sheetPr>
    <tabColor rgb="FF92D050"/>
  </sheetPr>
  <dimension ref="A1:I89"/>
  <sheetViews>
    <sheetView showGridLines="0" topLeftCell="A39" zoomScaleNormal="100" workbookViewId="0">
      <selection activeCell="I93" sqref="I93"/>
    </sheetView>
  </sheetViews>
  <sheetFormatPr defaultRowHeight="13.5"/>
  <cols>
    <col min="1" max="1" width="9" style="2"/>
    <col min="2" max="2" width="42" style="2" customWidth="1"/>
    <col min="3" max="5" width="9" style="2"/>
    <col min="6" max="6" width="9" style="3"/>
    <col min="7" max="7" width="9" style="2"/>
    <col min="8" max="16384" width="9" style="3"/>
  </cols>
  <sheetData>
    <row r="1" spans="1:9">
      <c r="A1" s="2" t="s">
        <v>278</v>
      </c>
    </row>
    <row r="3" spans="1:9">
      <c r="A3" s="2" t="s">
        <v>341</v>
      </c>
    </row>
    <row r="4" spans="1:9">
      <c r="B4" s="3" t="s">
        <v>342</v>
      </c>
      <c r="C4" s="64"/>
      <c r="D4" s="64"/>
      <c r="E4" s="64"/>
      <c r="F4" s="64"/>
    </row>
    <row r="5" spans="1:9" s="2" customFormat="1" ht="40.5">
      <c r="B5" s="23"/>
      <c r="C5" s="48" t="s">
        <v>343</v>
      </c>
      <c r="D5" s="48" t="s">
        <v>344</v>
      </c>
      <c r="E5" s="48" t="s">
        <v>345</v>
      </c>
      <c r="F5" s="48" t="s">
        <v>346</v>
      </c>
      <c r="G5" s="48" t="s">
        <v>347</v>
      </c>
      <c r="H5" s="3"/>
      <c r="I5" s="3"/>
    </row>
    <row r="6" spans="1:9" s="2" customFormat="1">
      <c r="B6" s="65" t="s">
        <v>280</v>
      </c>
      <c r="C6" s="86">
        <v>195</v>
      </c>
      <c r="D6" s="86">
        <v>158</v>
      </c>
      <c r="E6" s="86">
        <v>144</v>
      </c>
      <c r="F6" s="86">
        <v>1</v>
      </c>
      <c r="G6" s="86">
        <f>SUM(C6:F6)</f>
        <v>498</v>
      </c>
    </row>
    <row r="7" spans="1:9" s="2" customFormat="1">
      <c r="B7" s="83" t="s">
        <v>227</v>
      </c>
      <c r="C7" s="66">
        <v>8</v>
      </c>
      <c r="D7" s="66" t="s">
        <v>233</v>
      </c>
      <c r="E7" s="66">
        <v>6</v>
      </c>
      <c r="F7" s="66" t="s">
        <v>233</v>
      </c>
      <c r="G7" s="68">
        <f t="shared" ref="G7:G25" si="0">SUM(C7:F7)</f>
        <v>14</v>
      </c>
    </row>
    <row r="8" spans="1:9" s="2" customFormat="1">
      <c r="B8" s="83" t="s">
        <v>348</v>
      </c>
      <c r="C8" s="66" t="s">
        <v>233</v>
      </c>
      <c r="D8" s="66">
        <v>2</v>
      </c>
      <c r="E8" s="66">
        <v>3</v>
      </c>
      <c r="F8" s="66" t="s">
        <v>233</v>
      </c>
      <c r="G8" s="68">
        <f t="shared" si="0"/>
        <v>5</v>
      </c>
    </row>
    <row r="9" spans="1:9" s="2" customFormat="1">
      <c r="B9" s="67" t="s">
        <v>282</v>
      </c>
      <c r="C9" s="68">
        <v>125</v>
      </c>
      <c r="D9" s="68">
        <v>528</v>
      </c>
      <c r="E9" s="68">
        <v>1007</v>
      </c>
      <c r="F9" s="68">
        <v>13</v>
      </c>
      <c r="G9" s="68">
        <f t="shared" si="0"/>
        <v>1673</v>
      </c>
    </row>
    <row r="10" spans="1:9">
      <c r="B10" s="67" t="s">
        <v>283</v>
      </c>
      <c r="C10" s="68">
        <v>68</v>
      </c>
      <c r="D10" s="68">
        <v>220</v>
      </c>
      <c r="E10" s="68">
        <v>597</v>
      </c>
      <c r="F10" s="68">
        <v>5</v>
      </c>
      <c r="G10" s="68">
        <f t="shared" si="0"/>
        <v>890</v>
      </c>
      <c r="H10" s="2"/>
      <c r="I10" s="2"/>
    </row>
    <row r="11" spans="1:9" s="2" customFormat="1">
      <c r="B11" s="67" t="s">
        <v>284</v>
      </c>
      <c r="C11" s="68" t="s">
        <v>233</v>
      </c>
      <c r="D11" s="68">
        <v>1</v>
      </c>
      <c r="E11" s="68">
        <v>98</v>
      </c>
      <c r="F11" s="68">
        <v>1</v>
      </c>
      <c r="G11" s="68">
        <f t="shared" si="0"/>
        <v>100</v>
      </c>
      <c r="H11" s="3"/>
      <c r="I11" s="3"/>
    </row>
    <row r="12" spans="1:9" s="2" customFormat="1">
      <c r="B12" s="67" t="s">
        <v>285</v>
      </c>
      <c r="C12" s="68">
        <v>44</v>
      </c>
      <c r="D12" s="68">
        <v>37</v>
      </c>
      <c r="E12" s="68">
        <v>346</v>
      </c>
      <c r="F12" s="68">
        <v>2</v>
      </c>
      <c r="G12" s="68">
        <f t="shared" si="0"/>
        <v>429</v>
      </c>
      <c r="H12" s="3"/>
      <c r="I12" s="3"/>
    </row>
    <row r="13" spans="1:9" s="2" customFormat="1">
      <c r="B13" s="67" t="s">
        <v>286</v>
      </c>
      <c r="C13" s="68">
        <v>32</v>
      </c>
      <c r="D13" s="68">
        <v>157</v>
      </c>
      <c r="E13" s="68">
        <v>591</v>
      </c>
      <c r="F13" s="68">
        <v>4</v>
      </c>
      <c r="G13" s="68">
        <f t="shared" si="0"/>
        <v>784</v>
      </c>
      <c r="H13" s="3"/>
      <c r="I13" s="3"/>
    </row>
    <row r="14" spans="1:9" s="2" customFormat="1">
      <c r="B14" s="67" t="s">
        <v>287</v>
      </c>
      <c r="C14" s="68">
        <v>107</v>
      </c>
      <c r="D14" s="68">
        <v>760</v>
      </c>
      <c r="E14" s="68">
        <v>1738</v>
      </c>
      <c r="F14" s="68">
        <v>9</v>
      </c>
      <c r="G14" s="68">
        <f t="shared" si="0"/>
        <v>2614</v>
      </c>
      <c r="H14" s="3"/>
      <c r="I14" s="3"/>
    </row>
    <row r="15" spans="1:9" s="2" customFormat="1">
      <c r="B15" s="67" t="s">
        <v>288</v>
      </c>
      <c r="C15" s="68">
        <v>13</v>
      </c>
      <c r="D15" s="68">
        <v>30</v>
      </c>
      <c r="E15" s="68">
        <v>356</v>
      </c>
      <c r="F15" s="68">
        <v>2</v>
      </c>
      <c r="G15" s="68">
        <f t="shared" si="0"/>
        <v>401</v>
      </c>
      <c r="H15" s="3"/>
      <c r="I15" s="3"/>
    </row>
    <row r="16" spans="1:9" s="2" customFormat="1">
      <c r="B16" s="67" t="s">
        <v>289</v>
      </c>
      <c r="C16" s="68">
        <v>68</v>
      </c>
      <c r="D16" s="68">
        <v>85</v>
      </c>
      <c r="E16" s="68">
        <v>245</v>
      </c>
      <c r="F16" s="68">
        <v>1</v>
      </c>
      <c r="G16" s="68">
        <f t="shared" si="0"/>
        <v>399</v>
      </c>
      <c r="H16" s="3"/>
      <c r="I16" s="3"/>
    </row>
    <row r="17" spans="2:9" s="2" customFormat="1">
      <c r="B17" s="67" t="s">
        <v>290</v>
      </c>
      <c r="C17" s="68">
        <v>72</v>
      </c>
      <c r="D17" s="68">
        <v>85</v>
      </c>
      <c r="E17" s="68">
        <v>459</v>
      </c>
      <c r="F17" s="68">
        <v>2</v>
      </c>
      <c r="G17" s="68">
        <f t="shared" si="0"/>
        <v>618</v>
      </c>
      <c r="H17" s="3"/>
      <c r="I17" s="3"/>
    </row>
    <row r="18" spans="2:9" s="2" customFormat="1">
      <c r="B18" s="67" t="s">
        <v>291</v>
      </c>
      <c r="C18" s="68">
        <v>26</v>
      </c>
      <c r="D18" s="68">
        <v>296</v>
      </c>
      <c r="E18" s="68">
        <v>558</v>
      </c>
      <c r="F18" s="68">
        <v>13</v>
      </c>
      <c r="G18" s="68">
        <f t="shared" si="0"/>
        <v>893</v>
      </c>
      <c r="H18" s="3"/>
      <c r="I18" s="3"/>
    </row>
    <row r="19" spans="2:9" s="2" customFormat="1">
      <c r="B19" s="67" t="s">
        <v>292</v>
      </c>
      <c r="C19" s="68">
        <v>46</v>
      </c>
      <c r="D19" s="68">
        <v>154</v>
      </c>
      <c r="E19" s="68">
        <v>422</v>
      </c>
      <c r="F19" s="68">
        <v>4</v>
      </c>
      <c r="G19" s="68">
        <f t="shared" si="0"/>
        <v>626</v>
      </c>
      <c r="H19" s="3"/>
      <c r="I19" s="3"/>
    </row>
    <row r="20" spans="2:9" s="2" customFormat="1">
      <c r="B20" s="67" t="s">
        <v>293</v>
      </c>
      <c r="C20" s="68">
        <v>35</v>
      </c>
      <c r="D20" s="68">
        <v>241</v>
      </c>
      <c r="E20" s="68">
        <v>890</v>
      </c>
      <c r="F20" s="68">
        <v>3</v>
      </c>
      <c r="G20" s="68">
        <f t="shared" si="0"/>
        <v>1169</v>
      </c>
      <c r="H20" s="3"/>
      <c r="I20" s="3"/>
    </row>
    <row r="21" spans="2:9" s="2" customFormat="1">
      <c r="B21" s="67" t="s">
        <v>294</v>
      </c>
      <c r="C21" s="68">
        <v>56</v>
      </c>
      <c r="D21" s="68">
        <v>1101</v>
      </c>
      <c r="E21" s="68">
        <v>2242</v>
      </c>
      <c r="F21" s="68">
        <v>9</v>
      </c>
      <c r="G21" s="68">
        <f t="shared" si="0"/>
        <v>3408</v>
      </c>
      <c r="H21" s="3"/>
      <c r="I21" s="3"/>
    </row>
    <row r="22" spans="2:9" s="2" customFormat="1">
      <c r="B22" s="67" t="s">
        <v>295</v>
      </c>
      <c r="C22" s="68" t="s">
        <v>234</v>
      </c>
      <c r="D22" s="68">
        <v>50</v>
      </c>
      <c r="E22" s="68">
        <v>141</v>
      </c>
      <c r="F22" s="68" t="s">
        <v>233</v>
      </c>
      <c r="G22" s="68">
        <f t="shared" si="0"/>
        <v>191</v>
      </c>
      <c r="H22" s="3"/>
      <c r="I22" s="3"/>
    </row>
    <row r="23" spans="2:9" s="2" customFormat="1">
      <c r="B23" s="67" t="s">
        <v>296</v>
      </c>
      <c r="C23" s="68">
        <v>40</v>
      </c>
      <c r="D23" s="68">
        <v>263</v>
      </c>
      <c r="E23" s="68">
        <v>946</v>
      </c>
      <c r="F23" s="68">
        <v>3</v>
      </c>
      <c r="G23" s="68">
        <f t="shared" si="0"/>
        <v>1252</v>
      </c>
      <c r="H23" s="3"/>
      <c r="I23" s="3"/>
    </row>
    <row r="24" spans="2:9" s="2" customFormat="1">
      <c r="B24" s="67" t="s">
        <v>297</v>
      </c>
      <c r="C24" s="68">
        <v>7</v>
      </c>
      <c r="D24" s="68">
        <v>196</v>
      </c>
      <c r="E24" s="68">
        <v>751</v>
      </c>
      <c r="F24" s="68" t="s">
        <v>233</v>
      </c>
      <c r="G24" s="68">
        <f t="shared" si="0"/>
        <v>954</v>
      </c>
      <c r="H24" s="3"/>
      <c r="I24" s="3"/>
    </row>
    <row r="25" spans="2:9" s="2" customFormat="1">
      <c r="B25" s="69" t="s">
        <v>298</v>
      </c>
      <c r="C25" s="70">
        <v>23</v>
      </c>
      <c r="D25" s="70">
        <v>61</v>
      </c>
      <c r="E25" s="70">
        <v>127</v>
      </c>
      <c r="F25" s="70">
        <v>132</v>
      </c>
      <c r="G25" s="66">
        <f t="shared" si="0"/>
        <v>343</v>
      </c>
      <c r="H25" s="3"/>
      <c r="I25" s="3"/>
    </row>
    <row r="26" spans="2:9" s="2" customFormat="1">
      <c r="B26" s="71" t="s">
        <v>299</v>
      </c>
      <c r="C26" s="72">
        <f>SUM(C6:C25)</f>
        <v>965</v>
      </c>
      <c r="D26" s="72">
        <f t="shared" ref="D26:F26" si="1">SUM(D6:D25)</f>
        <v>4425</v>
      </c>
      <c r="E26" s="72">
        <f t="shared" si="1"/>
        <v>11667</v>
      </c>
      <c r="F26" s="72">
        <f t="shared" si="1"/>
        <v>204</v>
      </c>
      <c r="G26" s="72">
        <f>SUM(G6:G25)</f>
        <v>17261</v>
      </c>
    </row>
    <row r="28" spans="2:9">
      <c r="B28" s="2" t="s">
        <v>51</v>
      </c>
    </row>
    <row r="29" spans="2:9" ht="40.5">
      <c r="B29" s="23"/>
      <c r="C29" s="48" t="s">
        <v>343</v>
      </c>
      <c r="D29" s="48" t="s">
        <v>349</v>
      </c>
      <c r="E29" s="48" t="s">
        <v>345</v>
      </c>
      <c r="F29" s="48" t="s">
        <v>346</v>
      </c>
      <c r="G29" s="48" t="s">
        <v>347</v>
      </c>
    </row>
    <row r="30" spans="2:9">
      <c r="B30" s="65" t="str">
        <f>CONCATENATE(B6,"(N=",G6,")")</f>
        <v>農業、林業(N=498)</v>
      </c>
      <c r="C30" s="78">
        <f>IFERROR(C6/$G6,0)</f>
        <v>0.39156626506024095</v>
      </c>
      <c r="D30" s="78">
        <f t="shared" ref="D30:G30" si="2">IFERROR(D6/$G6,0)</f>
        <v>0.31726907630522089</v>
      </c>
      <c r="E30" s="78">
        <f t="shared" si="2"/>
        <v>0.28915662650602408</v>
      </c>
      <c r="F30" s="78">
        <f t="shared" si="2"/>
        <v>2.008032128514056E-3</v>
      </c>
      <c r="G30" s="78">
        <f t="shared" si="2"/>
        <v>1</v>
      </c>
    </row>
    <row r="31" spans="2:9">
      <c r="B31" s="67" t="str">
        <f t="shared" ref="B31:B32" si="3">CONCATENATE(B7,"(N=",G7,")")</f>
        <v>漁業(N=14)</v>
      </c>
      <c r="C31" s="79">
        <f t="shared" ref="C31:G32" si="4">IFERROR(C7/$G7,0)</f>
        <v>0.5714285714285714</v>
      </c>
      <c r="D31" s="79">
        <f t="shared" si="4"/>
        <v>0</v>
      </c>
      <c r="E31" s="79">
        <f t="shared" si="4"/>
        <v>0.42857142857142855</v>
      </c>
      <c r="F31" s="79">
        <f t="shared" si="4"/>
        <v>0</v>
      </c>
      <c r="G31" s="79">
        <f t="shared" si="4"/>
        <v>1</v>
      </c>
    </row>
    <row r="32" spans="2:9">
      <c r="B32" s="83" t="str">
        <f t="shared" si="3"/>
        <v>鉱業、採石業、砂利採取業(N=5)</v>
      </c>
      <c r="C32" s="85">
        <f t="shared" si="4"/>
        <v>0</v>
      </c>
      <c r="D32" s="85">
        <f t="shared" si="4"/>
        <v>0.4</v>
      </c>
      <c r="E32" s="85">
        <f t="shared" si="4"/>
        <v>0.6</v>
      </c>
      <c r="F32" s="85">
        <f t="shared" si="4"/>
        <v>0</v>
      </c>
      <c r="G32" s="85">
        <f t="shared" si="4"/>
        <v>1</v>
      </c>
    </row>
    <row r="33" spans="2:7">
      <c r="B33" s="67" t="str">
        <f t="shared" ref="B33:B50" si="5">CONCATENATE(B9,"(N=",G9,")")</f>
        <v>建設業(N=1673)</v>
      </c>
      <c r="C33" s="79">
        <f t="shared" ref="C33:G42" si="6">IFERROR(C9/$G9,0)</f>
        <v>7.4716078900179325E-2</v>
      </c>
      <c r="D33" s="79">
        <f t="shared" si="6"/>
        <v>0.31560071727435746</v>
      </c>
      <c r="E33" s="79">
        <f t="shared" si="6"/>
        <v>0.6019127316198446</v>
      </c>
      <c r="F33" s="79">
        <f t="shared" si="6"/>
        <v>7.7704722056186493E-3</v>
      </c>
      <c r="G33" s="79">
        <f t="shared" si="6"/>
        <v>1</v>
      </c>
    </row>
    <row r="34" spans="2:7">
      <c r="B34" s="67" t="str">
        <f t="shared" si="5"/>
        <v>製造業(N=890)</v>
      </c>
      <c r="C34" s="79">
        <f t="shared" si="6"/>
        <v>7.6404494382022473E-2</v>
      </c>
      <c r="D34" s="79">
        <f t="shared" si="6"/>
        <v>0.24719101123595505</v>
      </c>
      <c r="E34" s="79">
        <f t="shared" si="6"/>
        <v>0.67078651685393254</v>
      </c>
      <c r="F34" s="79">
        <f t="shared" si="6"/>
        <v>5.6179775280898875E-3</v>
      </c>
      <c r="G34" s="79">
        <f t="shared" si="6"/>
        <v>1</v>
      </c>
    </row>
    <row r="35" spans="2:7">
      <c r="B35" s="67" t="str">
        <f t="shared" si="5"/>
        <v>電気・ガス・熱供給・水道業(N=100)</v>
      </c>
      <c r="C35" s="79">
        <f t="shared" si="6"/>
        <v>0</v>
      </c>
      <c r="D35" s="79">
        <f t="shared" si="6"/>
        <v>0.01</v>
      </c>
      <c r="E35" s="79">
        <f t="shared" si="6"/>
        <v>0.98</v>
      </c>
      <c r="F35" s="79">
        <f t="shared" si="6"/>
        <v>0.01</v>
      </c>
      <c r="G35" s="79">
        <f t="shared" si="6"/>
        <v>1</v>
      </c>
    </row>
    <row r="36" spans="2:7">
      <c r="B36" s="67" t="str">
        <f t="shared" si="5"/>
        <v>情報通信業(N=429)</v>
      </c>
      <c r="C36" s="79">
        <f t="shared" si="6"/>
        <v>0.10256410256410256</v>
      </c>
      <c r="D36" s="79">
        <f t="shared" si="6"/>
        <v>8.6247086247086241E-2</v>
      </c>
      <c r="E36" s="79">
        <f t="shared" si="6"/>
        <v>0.80652680652680653</v>
      </c>
      <c r="F36" s="79">
        <f t="shared" si="6"/>
        <v>4.662004662004662E-3</v>
      </c>
      <c r="G36" s="79">
        <f t="shared" si="6"/>
        <v>1</v>
      </c>
    </row>
    <row r="37" spans="2:7">
      <c r="B37" s="67" t="str">
        <f t="shared" si="5"/>
        <v>運輸業、郵便業(N=784)</v>
      </c>
      <c r="C37" s="79">
        <f t="shared" si="6"/>
        <v>4.0816326530612242E-2</v>
      </c>
      <c r="D37" s="79">
        <f t="shared" si="6"/>
        <v>0.20025510204081631</v>
      </c>
      <c r="E37" s="79">
        <f t="shared" si="6"/>
        <v>0.75382653061224492</v>
      </c>
      <c r="F37" s="79">
        <f t="shared" si="6"/>
        <v>5.1020408163265302E-3</v>
      </c>
      <c r="G37" s="79">
        <f t="shared" si="6"/>
        <v>1</v>
      </c>
    </row>
    <row r="38" spans="2:7">
      <c r="B38" s="67" t="str">
        <f t="shared" si="5"/>
        <v>卸売業、小売業(N=2614)</v>
      </c>
      <c r="C38" s="79">
        <f t="shared" si="6"/>
        <v>4.0933435348125477E-2</v>
      </c>
      <c r="D38" s="79">
        <f t="shared" si="6"/>
        <v>0.29074215761285388</v>
      </c>
      <c r="E38" s="79">
        <f t="shared" si="6"/>
        <v>0.66488140780413163</v>
      </c>
      <c r="F38" s="79">
        <f t="shared" si="6"/>
        <v>3.4429992348890587E-3</v>
      </c>
      <c r="G38" s="79">
        <f t="shared" si="6"/>
        <v>1</v>
      </c>
    </row>
    <row r="39" spans="2:7">
      <c r="B39" s="67" t="str">
        <f t="shared" si="5"/>
        <v>金融業、保険業(N=401)</v>
      </c>
      <c r="C39" s="79">
        <f t="shared" si="6"/>
        <v>3.2418952618453865E-2</v>
      </c>
      <c r="D39" s="79">
        <f t="shared" si="6"/>
        <v>7.4812967581047385E-2</v>
      </c>
      <c r="E39" s="79">
        <f t="shared" si="6"/>
        <v>0.88778054862842892</v>
      </c>
      <c r="F39" s="79">
        <f t="shared" si="6"/>
        <v>4.9875311720698253E-3</v>
      </c>
      <c r="G39" s="79">
        <f t="shared" si="6"/>
        <v>1</v>
      </c>
    </row>
    <row r="40" spans="2:7">
      <c r="B40" s="67" t="str">
        <f t="shared" si="5"/>
        <v>不動産業、物品賃貸業(N=399)</v>
      </c>
      <c r="C40" s="79">
        <f t="shared" si="6"/>
        <v>0.17042606516290726</v>
      </c>
      <c r="D40" s="79">
        <f t="shared" si="6"/>
        <v>0.21303258145363407</v>
      </c>
      <c r="E40" s="79">
        <f t="shared" si="6"/>
        <v>0.61403508771929827</v>
      </c>
      <c r="F40" s="79">
        <f t="shared" si="6"/>
        <v>2.5062656641604009E-3</v>
      </c>
      <c r="G40" s="79">
        <f t="shared" si="6"/>
        <v>1</v>
      </c>
    </row>
    <row r="41" spans="2:7">
      <c r="B41" s="67" t="str">
        <f t="shared" si="5"/>
        <v>学術研究、専門・技術サービス業(N=618)</v>
      </c>
      <c r="C41" s="79">
        <f t="shared" si="6"/>
        <v>0.11650485436893204</v>
      </c>
      <c r="D41" s="79">
        <f t="shared" si="6"/>
        <v>0.13754045307443366</v>
      </c>
      <c r="E41" s="79">
        <f t="shared" si="6"/>
        <v>0.74271844660194175</v>
      </c>
      <c r="F41" s="79">
        <f t="shared" si="6"/>
        <v>3.2362459546925568E-3</v>
      </c>
      <c r="G41" s="79">
        <f t="shared" si="6"/>
        <v>1</v>
      </c>
    </row>
    <row r="42" spans="2:7">
      <c r="B42" s="67" t="str">
        <f t="shared" si="5"/>
        <v>宿泊業、飲食サービス業(N=893)</v>
      </c>
      <c r="C42" s="79">
        <f t="shared" si="6"/>
        <v>2.9115341545352745E-2</v>
      </c>
      <c r="D42" s="79">
        <f t="shared" si="6"/>
        <v>0.3314669652855543</v>
      </c>
      <c r="E42" s="79">
        <f t="shared" si="6"/>
        <v>0.62486002239641658</v>
      </c>
      <c r="F42" s="79">
        <f t="shared" si="6"/>
        <v>1.4557670772676373E-2</v>
      </c>
      <c r="G42" s="79">
        <f t="shared" si="6"/>
        <v>1</v>
      </c>
    </row>
    <row r="43" spans="2:7">
      <c r="B43" s="67" t="str">
        <f t="shared" si="5"/>
        <v>生活関連サービス業、娯楽業(N=626)</v>
      </c>
      <c r="C43" s="79">
        <f t="shared" ref="C43:G50" si="7">IFERROR(C19/$G19,0)</f>
        <v>7.3482428115015971E-2</v>
      </c>
      <c r="D43" s="79">
        <f t="shared" si="7"/>
        <v>0.24600638977635783</v>
      </c>
      <c r="E43" s="79">
        <f t="shared" si="7"/>
        <v>0.67412140575079871</v>
      </c>
      <c r="F43" s="79">
        <f t="shared" si="7"/>
        <v>6.3897763578274758E-3</v>
      </c>
      <c r="G43" s="79">
        <f t="shared" si="7"/>
        <v>1</v>
      </c>
    </row>
    <row r="44" spans="2:7">
      <c r="B44" s="67" t="str">
        <f t="shared" si="5"/>
        <v>教育、学習支援業(N=1169)</v>
      </c>
      <c r="C44" s="79">
        <f t="shared" si="7"/>
        <v>2.9940119760479042E-2</v>
      </c>
      <c r="D44" s="79">
        <f t="shared" si="7"/>
        <v>0.20615911035072712</v>
      </c>
      <c r="E44" s="79">
        <f t="shared" si="7"/>
        <v>0.76133447390932418</v>
      </c>
      <c r="F44" s="79">
        <f t="shared" si="7"/>
        <v>2.5662959794696323E-3</v>
      </c>
      <c r="G44" s="79">
        <f t="shared" si="7"/>
        <v>1</v>
      </c>
    </row>
    <row r="45" spans="2:7">
      <c r="B45" s="67" t="str">
        <f t="shared" si="5"/>
        <v>医療、福祉(N=3408)</v>
      </c>
      <c r="C45" s="79">
        <f t="shared" si="7"/>
        <v>1.6431924882629109E-2</v>
      </c>
      <c r="D45" s="79">
        <f t="shared" si="7"/>
        <v>0.32306338028169013</v>
      </c>
      <c r="E45" s="79">
        <f t="shared" si="7"/>
        <v>0.65786384976525825</v>
      </c>
      <c r="F45" s="79">
        <f t="shared" si="7"/>
        <v>2.6408450704225352E-3</v>
      </c>
      <c r="G45" s="79">
        <f t="shared" si="7"/>
        <v>1</v>
      </c>
    </row>
    <row r="46" spans="2:7">
      <c r="B46" s="67" t="str">
        <f t="shared" si="5"/>
        <v>複合サービス事業(N=191)</v>
      </c>
      <c r="C46" s="79">
        <f t="shared" si="7"/>
        <v>0</v>
      </c>
      <c r="D46" s="79">
        <f t="shared" si="7"/>
        <v>0.26178010471204188</v>
      </c>
      <c r="E46" s="79">
        <f t="shared" si="7"/>
        <v>0.73821989528795806</v>
      </c>
      <c r="F46" s="79">
        <f t="shared" si="7"/>
        <v>0</v>
      </c>
      <c r="G46" s="79">
        <f t="shared" si="7"/>
        <v>1</v>
      </c>
    </row>
    <row r="47" spans="2:7">
      <c r="B47" s="67" t="str">
        <f t="shared" si="5"/>
        <v>サービス業（他に分類されないもの）(N=1252)</v>
      </c>
      <c r="C47" s="79">
        <f t="shared" si="7"/>
        <v>3.1948881789137379E-2</v>
      </c>
      <c r="D47" s="79">
        <f t="shared" si="7"/>
        <v>0.21006389776357828</v>
      </c>
      <c r="E47" s="79">
        <f t="shared" si="7"/>
        <v>0.75559105431309903</v>
      </c>
      <c r="F47" s="79">
        <f t="shared" si="7"/>
        <v>2.3961661341853034E-3</v>
      </c>
      <c r="G47" s="79">
        <f t="shared" si="7"/>
        <v>1</v>
      </c>
    </row>
    <row r="48" spans="2:7">
      <c r="B48" s="67" t="str">
        <f t="shared" si="5"/>
        <v>公務（他に分類されるものを除く）(N=954)</v>
      </c>
      <c r="C48" s="79">
        <f t="shared" si="7"/>
        <v>7.3375262054507341E-3</v>
      </c>
      <c r="D48" s="79">
        <f t="shared" si="7"/>
        <v>0.20545073375262055</v>
      </c>
      <c r="E48" s="79">
        <f t="shared" si="7"/>
        <v>0.78721174004192873</v>
      </c>
      <c r="F48" s="79">
        <f t="shared" si="7"/>
        <v>0</v>
      </c>
      <c r="G48" s="79">
        <f t="shared" si="7"/>
        <v>1</v>
      </c>
    </row>
    <row r="49" spans="2:7">
      <c r="B49" s="69" t="str">
        <f t="shared" si="5"/>
        <v>分類不能の産業(N=343)</v>
      </c>
      <c r="C49" s="80">
        <f t="shared" si="7"/>
        <v>6.7055393586005832E-2</v>
      </c>
      <c r="D49" s="80">
        <f t="shared" si="7"/>
        <v>0.17784256559766765</v>
      </c>
      <c r="E49" s="80">
        <f t="shared" si="7"/>
        <v>0.37026239067055394</v>
      </c>
      <c r="F49" s="80">
        <f t="shared" si="7"/>
        <v>0.38483965014577259</v>
      </c>
      <c r="G49" s="80">
        <f t="shared" si="7"/>
        <v>1</v>
      </c>
    </row>
    <row r="50" spans="2:7">
      <c r="B50" s="69" t="str">
        <f t="shared" si="5"/>
        <v>総数(N=17261)</v>
      </c>
      <c r="C50" s="81">
        <f t="shared" si="7"/>
        <v>5.5906378541220089E-2</v>
      </c>
      <c r="D50" s="81">
        <f t="shared" si="7"/>
        <v>0.25635826429523201</v>
      </c>
      <c r="E50" s="81">
        <f t="shared" si="7"/>
        <v>0.675916806674005</v>
      </c>
      <c r="F50" s="81">
        <f t="shared" si="7"/>
        <v>1.18185504895429E-2</v>
      </c>
      <c r="G50" s="81">
        <f t="shared" si="7"/>
        <v>1</v>
      </c>
    </row>
    <row r="52" spans="2:7">
      <c r="B52" s="2" t="s">
        <v>350</v>
      </c>
    </row>
    <row r="53" spans="2:7" ht="18.75">
      <c r="B53" s="1" t="s">
        <v>340</v>
      </c>
    </row>
    <row r="87" spans="2:8" s="2" customFormat="1" ht="40.5">
      <c r="B87" s="23"/>
      <c r="C87" s="48" t="s">
        <v>351</v>
      </c>
      <c r="D87" s="48" t="s">
        <v>352</v>
      </c>
      <c r="E87" s="48" t="s">
        <v>353</v>
      </c>
      <c r="F87" s="48" t="s">
        <v>347</v>
      </c>
      <c r="G87" s="3"/>
      <c r="H87" s="3"/>
    </row>
    <row r="88" spans="2:8" s="2" customFormat="1">
      <c r="B88" s="71" t="s">
        <v>354</v>
      </c>
      <c r="C88" s="72">
        <v>11544</v>
      </c>
      <c r="D88" s="72">
        <v>21</v>
      </c>
      <c r="E88" s="72">
        <v>102</v>
      </c>
      <c r="F88" s="72">
        <f>SUM(C88:E88)</f>
        <v>11667</v>
      </c>
    </row>
    <row r="89" spans="2:8">
      <c r="B89" s="71" t="s">
        <v>354</v>
      </c>
      <c r="C89" s="82">
        <f t="shared" ref="C89:F89" si="8">IFERROR(C88/$F88,0)</f>
        <v>0.98945744407302649</v>
      </c>
      <c r="D89" s="82">
        <f t="shared" si="8"/>
        <v>1.7999485728979173E-3</v>
      </c>
      <c r="E89" s="82">
        <f t="shared" si="8"/>
        <v>8.7426073540755982E-3</v>
      </c>
      <c r="F89" s="82">
        <f t="shared" si="8"/>
        <v>1</v>
      </c>
      <c r="G89" s="3"/>
    </row>
  </sheetData>
  <phoneticPr fontId="1"/>
  <hyperlinks>
    <hyperlink ref="B53" r:id="rId1" xr:uid="{1400FDCD-4550-45FF-B475-C5324496A27A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6811-44B4-4E0E-BB00-A1347F3C3B03}">
  <sheetPr>
    <tabColor rgb="FF92D050"/>
  </sheetPr>
  <dimension ref="A1:X59"/>
  <sheetViews>
    <sheetView showGridLines="0" topLeftCell="E1" zoomScaleNormal="100" workbookViewId="0">
      <selection activeCell="Z9" sqref="Z9"/>
    </sheetView>
  </sheetViews>
  <sheetFormatPr defaultRowHeight="13.5"/>
  <cols>
    <col min="1" max="1" width="9" style="2"/>
    <col min="2" max="2" width="15.5" style="2" customWidth="1"/>
    <col min="3" max="4" width="10.125" style="2" customWidth="1"/>
    <col min="5" max="16384" width="9" style="3"/>
  </cols>
  <sheetData>
    <row r="1" spans="1:4">
      <c r="A1" s="2" t="s">
        <v>355</v>
      </c>
    </row>
    <row r="3" spans="1:4">
      <c r="A3" s="2" t="s">
        <v>341</v>
      </c>
    </row>
    <row r="4" spans="1:4">
      <c r="B4" s="3" t="s">
        <v>356</v>
      </c>
      <c r="C4" s="64"/>
      <c r="D4" s="64"/>
    </row>
    <row r="5" spans="1:4" s="2" customFormat="1" ht="27">
      <c r="B5" s="23"/>
      <c r="C5" s="48" t="s">
        <v>357</v>
      </c>
      <c r="D5" s="48" t="s">
        <v>358</v>
      </c>
    </row>
    <row r="6" spans="1:4" s="2" customFormat="1">
      <c r="B6" s="108" t="s">
        <v>118</v>
      </c>
      <c r="C6" s="128">
        <f>VLOOKUP($B6,$B$38:$W$59,22,FALSE)</f>
        <v>0.34271062800187785</v>
      </c>
      <c r="D6" s="128">
        <f>VLOOKUP($B6,$B$38:$W$59,21,FALSE)</f>
        <v>0.93719089999999994</v>
      </c>
    </row>
    <row r="7" spans="1:4" s="2" customFormat="1">
      <c r="B7" s="109" t="s">
        <v>121</v>
      </c>
      <c r="C7" s="128">
        <f t="shared" ref="C7:C26" si="0">VLOOKUP($B7,$B$38:$W$59,22,FALSE)</f>
        <v>0.52568753501026966</v>
      </c>
      <c r="D7" s="128">
        <f t="shared" ref="D7:D26" si="1">VLOOKUP($B7,$B$38:$W$59,21,FALSE)</f>
        <v>1.0925431000000001</v>
      </c>
    </row>
    <row r="8" spans="1:4" s="2" customFormat="1">
      <c r="B8" s="83" t="s">
        <v>359</v>
      </c>
      <c r="C8" s="128">
        <f t="shared" si="0"/>
        <v>0.28326702930908498</v>
      </c>
      <c r="D8" s="128">
        <f t="shared" si="1"/>
        <v>0.95203000000000004</v>
      </c>
    </row>
    <row r="9" spans="1:4" s="2" customFormat="1">
      <c r="B9" s="83" t="s">
        <v>360</v>
      </c>
      <c r="C9" s="128">
        <f t="shared" si="0"/>
        <v>0.33842110225826222</v>
      </c>
      <c r="D9" s="128">
        <f t="shared" si="1"/>
        <v>1.0222405000000001</v>
      </c>
    </row>
    <row r="10" spans="1:4">
      <c r="B10" s="67" t="s">
        <v>122</v>
      </c>
      <c r="C10" s="128">
        <f t="shared" si="0"/>
        <v>0.4714132396702278</v>
      </c>
      <c r="D10" s="128">
        <f t="shared" si="1"/>
        <v>0.93448290000000001</v>
      </c>
    </row>
    <row r="11" spans="1:4" s="2" customFormat="1">
      <c r="B11" s="67" t="s">
        <v>123</v>
      </c>
      <c r="C11" s="128">
        <f t="shared" si="0"/>
        <v>0.3181436958344982</v>
      </c>
      <c r="D11" s="128">
        <f t="shared" si="1"/>
        <v>0.92648419999999998</v>
      </c>
    </row>
    <row r="12" spans="1:4" s="2" customFormat="1">
      <c r="B12" s="67" t="s">
        <v>361</v>
      </c>
      <c r="C12" s="128">
        <f t="shared" si="0"/>
        <v>0.25943436048965807</v>
      </c>
      <c r="D12" s="128">
        <f t="shared" si="1"/>
        <v>1.0155267000000001</v>
      </c>
    </row>
    <row r="13" spans="1:4" s="2" customFormat="1">
      <c r="B13" s="67" t="s">
        <v>362</v>
      </c>
      <c r="C13" s="128">
        <f t="shared" si="0"/>
        <v>0.26446021478364629</v>
      </c>
      <c r="D13" s="128">
        <f t="shared" si="1"/>
        <v>0.8808954</v>
      </c>
    </row>
    <row r="14" spans="1:4" s="2" customFormat="1">
      <c r="B14" s="67" t="s">
        <v>124</v>
      </c>
      <c r="C14" s="128">
        <f t="shared" si="0"/>
        <v>0.36323833461709976</v>
      </c>
      <c r="D14" s="128">
        <f t="shared" si="1"/>
        <v>1.1443517000000001</v>
      </c>
    </row>
    <row r="15" spans="1:4" s="2" customFormat="1">
      <c r="B15" s="67" t="s">
        <v>125</v>
      </c>
      <c r="C15" s="128">
        <f t="shared" si="0"/>
        <v>0.2922786098589501</v>
      </c>
      <c r="D15" s="128">
        <f t="shared" si="1"/>
        <v>0.91084029999999994</v>
      </c>
    </row>
    <row r="16" spans="1:4" s="2" customFormat="1">
      <c r="B16" s="67" t="s">
        <v>126</v>
      </c>
      <c r="C16" s="128">
        <f t="shared" si="0"/>
        <v>0.37371505427995005</v>
      </c>
      <c r="D16" s="128">
        <f t="shared" si="1"/>
        <v>0.8594098</v>
      </c>
    </row>
    <row r="17" spans="2:4" s="2" customFormat="1">
      <c r="B17" s="67" t="s">
        <v>363</v>
      </c>
      <c r="C17" s="128">
        <f t="shared" si="0"/>
        <v>0.31847606717185178</v>
      </c>
      <c r="D17" s="128">
        <f t="shared" si="1"/>
        <v>0.96845579999999998</v>
      </c>
    </row>
    <row r="18" spans="2:4" s="2" customFormat="1">
      <c r="B18" s="67" t="s">
        <v>364</v>
      </c>
      <c r="C18" s="128">
        <f t="shared" si="0"/>
        <v>0.34160779912413897</v>
      </c>
      <c r="D18" s="128">
        <f t="shared" si="1"/>
        <v>0.97291369999999999</v>
      </c>
    </row>
    <row r="19" spans="2:4" s="2" customFormat="1">
      <c r="B19" s="67" t="s">
        <v>365</v>
      </c>
      <c r="C19" s="128">
        <f t="shared" si="0"/>
        <v>0.34744609943548938</v>
      </c>
      <c r="D19" s="128">
        <f t="shared" si="1"/>
        <v>0.87040719999999994</v>
      </c>
    </row>
    <row r="20" spans="2:4" s="2" customFormat="1">
      <c r="B20" s="67" t="s">
        <v>366</v>
      </c>
      <c r="C20" s="128">
        <f t="shared" si="0"/>
        <v>0.34227492516693531</v>
      </c>
      <c r="D20" s="128">
        <f t="shared" si="1"/>
        <v>1.0938540000000001</v>
      </c>
    </row>
    <row r="21" spans="2:4" s="2" customFormat="1">
      <c r="B21" s="67" t="s">
        <v>367</v>
      </c>
      <c r="C21" s="128">
        <f t="shared" si="0"/>
        <v>0.29884540410856203</v>
      </c>
      <c r="D21" s="128">
        <f t="shared" si="1"/>
        <v>1.0454239000000001</v>
      </c>
    </row>
    <row r="22" spans="2:4" s="2" customFormat="1">
      <c r="B22" s="67" t="s">
        <v>368</v>
      </c>
      <c r="C22" s="128">
        <f t="shared" si="0"/>
        <v>0.59163337869277033</v>
      </c>
      <c r="D22" s="128">
        <f t="shared" si="1"/>
        <v>1.0434591</v>
      </c>
    </row>
    <row r="23" spans="2:4" s="2" customFormat="1">
      <c r="B23" s="67" t="s">
        <v>369</v>
      </c>
      <c r="C23" s="128">
        <f t="shared" si="0"/>
        <v>0.63885016450119891</v>
      </c>
      <c r="D23" s="128">
        <f t="shared" si="1"/>
        <v>1.0008397</v>
      </c>
    </row>
    <row r="24" spans="2:4" s="2" customFormat="1">
      <c r="B24" s="67" t="s">
        <v>370</v>
      </c>
      <c r="C24" s="128">
        <f t="shared" si="0"/>
        <v>0.79215525488588223</v>
      </c>
      <c r="D24" s="128">
        <f t="shared" si="1"/>
        <v>1.0032684000000001</v>
      </c>
    </row>
    <row r="25" spans="2:4" s="2" customFormat="1">
      <c r="B25" s="69" t="s">
        <v>371</v>
      </c>
      <c r="C25" s="128">
        <f t="shared" si="0"/>
        <v>0.76802712218020608</v>
      </c>
      <c r="D25" s="128">
        <f t="shared" si="1"/>
        <v>1.0370310999999999</v>
      </c>
    </row>
    <row r="26" spans="2:4" s="2" customFormat="1">
      <c r="B26" s="69" t="s">
        <v>120</v>
      </c>
      <c r="C26" s="129">
        <f t="shared" si="0"/>
        <v>0.43627344913771798</v>
      </c>
      <c r="D26" s="129">
        <f t="shared" si="1"/>
        <v>0.99985079999999993</v>
      </c>
    </row>
    <row r="28" spans="2:4">
      <c r="B28" s="2" t="s">
        <v>372</v>
      </c>
    </row>
    <row r="29" spans="2:4">
      <c r="B29" s="2" t="s">
        <v>373</v>
      </c>
    </row>
    <row r="30" spans="2:4">
      <c r="B30" s="2" t="s">
        <v>374</v>
      </c>
    </row>
    <row r="31" spans="2:4" ht="18.75">
      <c r="B31" s="1" t="s">
        <v>340</v>
      </c>
    </row>
    <row r="34" spans="1:24">
      <c r="C34" s="111">
        <v>1</v>
      </c>
      <c r="D34" s="127">
        <v>2</v>
      </c>
      <c r="E34" s="127">
        <v>2</v>
      </c>
      <c r="F34" s="111">
        <v>3</v>
      </c>
      <c r="G34" s="111">
        <v>3</v>
      </c>
      <c r="H34" s="127">
        <v>2</v>
      </c>
      <c r="I34" s="111">
        <v>3</v>
      </c>
      <c r="J34" s="111">
        <v>3</v>
      </c>
      <c r="K34" s="111">
        <v>3</v>
      </c>
      <c r="L34" s="111">
        <v>3</v>
      </c>
      <c r="M34" s="127">
        <v>2</v>
      </c>
      <c r="N34" s="111">
        <v>2</v>
      </c>
      <c r="O34" s="111">
        <v>1</v>
      </c>
      <c r="P34" s="111">
        <v>2</v>
      </c>
      <c r="Q34" s="111">
        <v>3</v>
      </c>
      <c r="R34" s="111">
        <v>3</v>
      </c>
      <c r="S34" s="111">
        <v>3</v>
      </c>
      <c r="T34" s="111">
        <v>2</v>
      </c>
      <c r="U34" s="111">
        <v>2</v>
      </c>
      <c r="V34" s="111"/>
      <c r="W34" s="111"/>
    </row>
    <row r="35" spans="1:24" ht="144">
      <c r="C35" s="111" t="s">
        <v>375</v>
      </c>
      <c r="D35" s="111" t="s">
        <v>376</v>
      </c>
      <c r="E35" s="111" t="s">
        <v>377</v>
      </c>
      <c r="F35" s="111" t="s">
        <v>378</v>
      </c>
      <c r="G35" s="111" t="s">
        <v>379</v>
      </c>
      <c r="H35" s="111" t="s">
        <v>380</v>
      </c>
      <c r="I35" s="111" t="s">
        <v>381</v>
      </c>
      <c r="J35" s="111" t="s">
        <v>382</v>
      </c>
      <c r="K35" s="111" t="s">
        <v>383</v>
      </c>
      <c r="L35" s="111" t="s">
        <v>384</v>
      </c>
      <c r="M35" s="111" t="s">
        <v>385</v>
      </c>
      <c r="N35" s="111" t="s">
        <v>386</v>
      </c>
      <c r="O35" s="111" t="s">
        <v>387</v>
      </c>
      <c r="P35" s="111" t="s">
        <v>388</v>
      </c>
      <c r="Q35" s="111" t="s">
        <v>389</v>
      </c>
      <c r="R35" s="111" t="s">
        <v>390</v>
      </c>
      <c r="S35" s="111" t="s">
        <v>391</v>
      </c>
      <c r="T35" s="111" t="s">
        <v>392</v>
      </c>
      <c r="U35" s="111" t="s">
        <v>393</v>
      </c>
      <c r="V35" s="111" t="s">
        <v>394</v>
      </c>
      <c r="W35" s="111" t="s">
        <v>395</v>
      </c>
      <c r="X35" s="111" t="s">
        <v>394</v>
      </c>
    </row>
    <row r="36" spans="1:24">
      <c r="C36" s="112" t="s">
        <v>396</v>
      </c>
      <c r="D36" s="112" t="s">
        <v>396</v>
      </c>
      <c r="E36" s="112" t="s">
        <v>396</v>
      </c>
      <c r="F36" s="112" t="s">
        <v>396</v>
      </c>
      <c r="G36" s="112" t="s">
        <v>396</v>
      </c>
      <c r="H36" s="112" t="s">
        <v>396</v>
      </c>
      <c r="I36" s="112" t="s">
        <v>396</v>
      </c>
      <c r="J36" s="112" t="s">
        <v>396</v>
      </c>
      <c r="K36" s="112" t="s">
        <v>396</v>
      </c>
      <c r="L36" s="112" t="s">
        <v>396</v>
      </c>
      <c r="M36" s="112" t="s">
        <v>396</v>
      </c>
      <c r="N36" s="112" t="s">
        <v>396</v>
      </c>
      <c r="O36" s="112" t="s">
        <v>396</v>
      </c>
      <c r="P36" s="112" t="s">
        <v>396</v>
      </c>
      <c r="Q36" s="112" t="s">
        <v>396</v>
      </c>
      <c r="R36" s="112" t="s">
        <v>396</v>
      </c>
      <c r="S36" s="112" t="s">
        <v>396</v>
      </c>
      <c r="T36" s="112" t="s">
        <v>396</v>
      </c>
      <c r="U36" s="112" t="s">
        <v>396</v>
      </c>
      <c r="V36" s="112"/>
      <c r="W36" s="112"/>
      <c r="X36" s="112"/>
    </row>
    <row r="37" spans="1:24">
      <c r="C37" s="113" t="s">
        <v>397</v>
      </c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</row>
    <row r="38" spans="1:24">
      <c r="A38" s="114" t="s">
        <v>398</v>
      </c>
      <c r="B38" s="126" t="s">
        <v>399</v>
      </c>
      <c r="C38" s="117">
        <v>1467480</v>
      </c>
      <c r="D38" s="117">
        <v>427623</v>
      </c>
      <c r="E38" s="117">
        <v>453662</v>
      </c>
      <c r="F38" s="117">
        <v>43851</v>
      </c>
      <c r="G38" s="117">
        <v>409811</v>
      </c>
      <c r="H38" s="117">
        <v>261498</v>
      </c>
      <c r="I38" s="118" t="s">
        <v>234</v>
      </c>
      <c r="J38" s="117">
        <v>253213</v>
      </c>
      <c r="K38" s="117">
        <v>1579</v>
      </c>
      <c r="L38" s="117">
        <v>6706</v>
      </c>
      <c r="M38" s="117">
        <v>324697</v>
      </c>
      <c r="N38" s="117">
        <v>1579</v>
      </c>
      <c r="O38" s="117">
        <v>1467261</v>
      </c>
      <c r="P38" s="117">
        <v>254573</v>
      </c>
      <c r="Q38" s="118" t="s">
        <v>234</v>
      </c>
      <c r="R38" s="117">
        <v>253213</v>
      </c>
      <c r="S38" s="117">
        <v>1360</v>
      </c>
      <c r="T38" s="117">
        <v>331403</v>
      </c>
      <c r="U38" s="117">
        <v>1360</v>
      </c>
      <c r="V38" s="119">
        <f>X38/100</f>
        <v>0.99985079999999993</v>
      </c>
      <c r="W38" s="119">
        <f>E38/SUM(E38,H38,M38)</f>
        <v>0.43627344913771798</v>
      </c>
      <c r="X38" s="119">
        <v>99.985079999999996</v>
      </c>
    </row>
    <row r="39" spans="1:24">
      <c r="A39" s="115" t="s">
        <v>400</v>
      </c>
      <c r="B39" s="115" t="s">
        <v>401</v>
      </c>
      <c r="C39" s="120">
        <v>317625</v>
      </c>
      <c r="D39" s="120">
        <v>92691</v>
      </c>
      <c r="E39" s="120">
        <v>118245</v>
      </c>
      <c r="F39" s="120">
        <v>7732</v>
      </c>
      <c r="G39" s="120">
        <v>110513</v>
      </c>
      <c r="H39" s="120">
        <v>35784</v>
      </c>
      <c r="I39" s="121" t="s">
        <v>234</v>
      </c>
      <c r="J39" s="120">
        <v>34544</v>
      </c>
      <c r="K39" s="120">
        <v>414</v>
      </c>
      <c r="L39" s="120">
        <v>826</v>
      </c>
      <c r="M39" s="120">
        <v>70905</v>
      </c>
      <c r="N39" s="120">
        <v>34958</v>
      </c>
      <c r="O39" s="120">
        <v>347019</v>
      </c>
      <c r="P39" s="120">
        <v>64352</v>
      </c>
      <c r="Q39" s="121" t="s">
        <v>234</v>
      </c>
      <c r="R39" s="120">
        <v>63928</v>
      </c>
      <c r="S39" s="120">
        <v>424</v>
      </c>
      <c r="T39" s="120">
        <v>71731</v>
      </c>
      <c r="U39" s="120">
        <v>64352</v>
      </c>
      <c r="V39" s="122">
        <f t="shared" ref="V39:V59" si="2">X39/100</f>
        <v>1.0925431000000001</v>
      </c>
      <c r="W39" s="122">
        <f t="shared" ref="W39:W59" si="3">E39/SUM(E39,H39,M39)</f>
        <v>0.52568753501026966</v>
      </c>
      <c r="X39" s="122">
        <v>109.25431</v>
      </c>
    </row>
    <row r="40" spans="1:24">
      <c r="A40" s="115" t="s">
        <v>402</v>
      </c>
      <c r="B40" s="115" t="s">
        <v>403</v>
      </c>
      <c r="C40" s="120">
        <v>100125</v>
      </c>
      <c r="D40" s="120">
        <v>26223</v>
      </c>
      <c r="E40" s="120">
        <v>20934</v>
      </c>
      <c r="F40" s="120">
        <v>2050</v>
      </c>
      <c r="G40" s="120">
        <v>18884</v>
      </c>
      <c r="H40" s="120">
        <v>23105</v>
      </c>
      <c r="I40" s="121" t="s">
        <v>234</v>
      </c>
      <c r="J40" s="120">
        <v>22436</v>
      </c>
      <c r="K40" s="120">
        <v>66</v>
      </c>
      <c r="L40" s="120">
        <v>603</v>
      </c>
      <c r="M40" s="120">
        <v>29863</v>
      </c>
      <c r="N40" s="120">
        <v>22502</v>
      </c>
      <c r="O40" s="120">
        <v>95322</v>
      </c>
      <c r="P40" s="120">
        <v>17699</v>
      </c>
      <c r="Q40" s="121" t="s">
        <v>234</v>
      </c>
      <c r="R40" s="120">
        <v>17638</v>
      </c>
      <c r="S40" s="120">
        <v>61</v>
      </c>
      <c r="T40" s="120">
        <v>30466</v>
      </c>
      <c r="U40" s="120">
        <v>17699</v>
      </c>
      <c r="V40" s="122">
        <f t="shared" si="2"/>
        <v>0.95203000000000004</v>
      </c>
      <c r="W40" s="122">
        <f t="shared" si="3"/>
        <v>0.28326702930908498</v>
      </c>
      <c r="X40" s="122">
        <v>95.203000000000003</v>
      </c>
    </row>
    <row r="41" spans="1:24">
      <c r="A41" s="115" t="s">
        <v>404</v>
      </c>
      <c r="B41" s="115" t="s">
        <v>405</v>
      </c>
      <c r="C41" s="120">
        <v>47637</v>
      </c>
      <c r="D41" s="120">
        <v>11771</v>
      </c>
      <c r="E41" s="120">
        <v>22913</v>
      </c>
      <c r="F41" s="120">
        <v>2289</v>
      </c>
      <c r="G41" s="120">
        <v>20624</v>
      </c>
      <c r="H41" s="120">
        <v>257</v>
      </c>
      <c r="I41" s="121" t="s">
        <v>234</v>
      </c>
      <c r="J41" s="120">
        <v>191</v>
      </c>
      <c r="K41" s="120">
        <v>51</v>
      </c>
      <c r="L41" s="120">
        <v>15</v>
      </c>
      <c r="M41" s="120">
        <v>12696</v>
      </c>
      <c r="N41" s="120">
        <v>242</v>
      </c>
      <c r="O41" s="120">
        <v>47677</v>
      </c>
      <c r="P41" s="120">
        <v>282</v>
      </c>
      <c r="Q41" s="121" t="s">
        <v>234</v>
      </c>
      <c r="R41" s="120">
        <v>191</v>
      </c>
      <c r="S41" s="120">
        <v>91</v>
      </c>
      <c r="T41" s="120">
        <v>12711</v>
      </c>
      <c r="U41" s="120">
        <v>282</v>
      </c>
      <c r="V41" s="122">
        <f t="shared" si="2"/>
        <v>1.0008397</v>
      </c>
      <c r="W41" s="122">
        <f t="shared" si="3"/>
        <v>0.63885016450119891</v>
      </c>
      <c r="X41" s="122">
        <v>100.08396999999999</v>
      </c>
    </row>
    <row r="42" spans="1:24">
      <c r="A42" s="115" t="s">
        <v>406</v>
      </c>
      <c r="B42" s="115" t="s">
        <v>407</v>
      </c>
      <c r="C42" s="120">
        <v>115690</v>
      </c>
      <c r="D42" s="120">
        <v>30846</v>
      </c>
      <c r="E42" s="120">
        <v>28713</v>
      </c>
      <c r="F42" s="120">
        <v>2212</v>
      </c>
      <c r="G42" s="120">
        <v>26501</v>
      </c>
      <c r="H42" s="120">
        <v>26615</v>
      </c>
      <c r="I42" s="121" t="s">
        <v>234</v>
      </c>
      <c r="J42" s="120">
        <v>25628</v>
      </c>
      <c r="K42" s="120">
        <v>139</v>
      </c>
      <c r="L42" s="120">
        <v>848</v>
      </c>
      <c r="M42" s="120">
        <v>29516</v>
      </c>
      <c r="N42" s="120">
        <v>25767</v>
      </c>
      <c r="O42" s="120">
        <v>118263</v>
      </c>
      <c r="P42" s="120">
        <v>28340</v>
      </c>
      <c r="Q42" s="121" t="s">
        <v>234</v>
      </c>
      <c r="R42" s="120">
        <v>28286</v>
      </c>
      <c r="S42" s="120">
        <v>54</v>
      </c>
      <c r="T42" s="120">
        <v>30364</v>
      </c>
      <c r="U42" s="120">
        <v>28340</v>
      </c>
      <c r="V42" s="122">
        <f t="shared" si="2"/>
        <v>1.0222405000000001</v>
      </c>
      <c r="W42" s="122">
        <f t="shared" si="3"/>
        <v>0.33842110225826222</v>
      </c>
      <c r="X42" s="122">
        <v>102.22405000000001</v>
      </c>
    </row>
    <row r="43" spans="1:24">
      <c r="A43" s="115" t="s">
        <v>408</v>
      </c>
      <c r="B43" s="115" t="s">
        <v>409</v>
      </c>
      <c r="C43" s="120">
        <v>63554</v>
      </c>
      <c r="D43" s="120">
        <v>17992</v>
      </c>
      <c r="E43" s="120">
        <v>26956</v>
      </c>
      <c r="F43" s="120">
        <v>1735</v>
      </c>
      <c r="G43" s="120">
        <v>25221</v>
      </c>
      <c r="H43" s="120">
        <v>4760</v>
      </c>
      <c r="I43" s="121" t="s">
        <v>234</v>
      </c>
      <c r="J43" s="120">
        <v>4563</v>
      </c>
      <c r="K43" s="120">
        <v>35</v>
      </c>
      <c r="L43" s="120">
        <v>162</v>
      </c>
      <c r="M43" s="120">
        <v>13846</v>
      </c>
      <c r="N43" s="120">
        <v>4598</v>
      </c>
      <c r="O43" s="120">
        <v>66316</v>
      </c>
      <c r="P43" s="120">
        <v>7360</v>
      </c>
      <c r="Q43" s="121" t="s">
        <v>234</v>
      </c>
      <c r="R43" s="120">
        <v>7237</v>
      </c>
      <c r="S43" s="120">
        <v>123</v>
      </c>
      <c r="T43" s="120">
        <v>14008</v>
      </c>
      <c r="U43" s="120">
        <v>7360</v>
      </c>
      <c r="V43" s="122">
        <f t="shared" si="2"/>
        <v>1.0434591</v>
      </c>
      <c r="W43" s="122">
        <f t="shared" si="3"/>
        <v>0.59163337869277033</v>
      </c>
      <c r="X43" s="122">
        <v>104.34591</v>
      </c>
    </row>
    <row r="44" spans="1:24">
      <c r="A44" s="115" t="s">
        <v>410</v>
      </c>
      <c r="B44" s="115" t="s">
        <v>411</v>
      </c>
      <c r="C44" s="120">
        <v>61007</v>
      </c>
      <c r="D44" s="120">
        <v>20009</v>
      </c>
      <c r="E44" s="120">
        <v>19327</v>
      </c>
      <c r="F44" s="120">
        <v>1993</v>
      </c>
      <c r="G44" s="120">
        <v>17334</v>
      </c>
      <c r="H44" s="120">
        <v>13625</v>
      </c>
      <c r="I44" s="121" t="s">
        <v>234</v>
      </c>
      <c r="J44" s="120">
        <v>13289</v>
      </c>
      <c r="K44" s="120">
        <v>57</v>
      </c>
      <c r="L44" s="120">
        <v>279</v>
      </c>
      <c r="M44" s="120">
        <v>8046</v>
      </c>
      <c r="N44" s="120">
        <v>13346</v>
      </c>
      <c r="O44" s="120">
        <v>57010</v>
      </c>
      <c r="P44" s="120">
        <v>9349</v>
      </c>
      <c r="Q44" s="121" t="s">
        <v>234</v>
      </c>
      <c r="R44" s="120">
        <v>9311</v>
      </c>
      <c r="S44" s="120">
        <v>38</v>
      </c>
      <c r="T44" s="120">
        <v>8325</v>
      </c>
      <c r="U44" s="120">
        <v>9349</v>
      </c>
      <c r="V44" s="122">
        <f t="shared" si="2"/>
        <v>0.93448290000000001</v>
      </c>
      <c r="W44" s="122">
        <f t="shared" si="3"/>
        <v>0.4714132396702278</v>
      </c>
      <c r="X44" s="122">
        <v>93.44829</v>
      </c>
    </row>
    <row r="45" spans="1:24">
      <c r="A45" s="115" t="s">
        <v>412</v>
      </c>
      <c r="B45" s="115" t="s">
        <v>413</v>
      </c>
      <c r="C45" s="120">
        <v>142752</v>
      </c>
      <c r="D45" s="120">
        <v>37708</v>
      </c>
      <c r="E45" s="120">
        <v>33454</v>
      </c>
      <c r="F45" s="120">
        <v>2565</v>
      </c>
      <c r="G45" s="120">
        <v>30889</v>
      </c>
      <c r="H45" s="120">
        <v>25672</v>
      </c>
      <c r="I45" s="121" t="s">
        <v>234</v>
      </c>
      <c r="J45" s="120">
        <v>24684</v>
      </c>
      <c r="K45" s="120">
        <v>154</v>
      </c>
      <c r="L45" s="120">
        <v>834</v>
      </c>
      <c r="M45" s="120">
        <v>45918</v>
      </c>
      <c r="N45" s="120">
        <v>24838</v>
      </c>
      <c r="O45" s="120">
        <v>138249</v>
      </c>
      <c r="P45" s="120">
        <v>20335</v>
      </c>
      <c r="Q45" s="121" t="s">
        <v>234</v>
      </c>
      <c r="R45" s="120">
        <v>20269</v>
      </c>
      <c r="S45" s="120">
        <v>66</v>
      </c>
      <c r="T45" s="120">
        <v>46752</v>
      </c>
      <c r="U45" s="120">
        <v>20335</v>
      </c>
      <c r="V45" s="122">
        <f t="shared" si="2"/>
        <v>0.96845579999999998</v>
      </c>
      <c r="W45" s="122">
        <f t="shared" si="3"/>
        <v>0.31847606717185178</v>
      </c>
      <c r="X45" s="122">
        <v>96.845579999999998</v>
      </c>
    </row>
    <row r="46" spans="1:24">
      <c r="A46" s="115" t="s">
        <v>414</v>
      </c>
      <c r="B46" s="115" t="s">
        <v>415</v>
      </c>
      <c r="C46" s="120">
        <v>64612</v>
      </c>
      <c r="D46" s="120">
        <v>18111</v>
      </c>
      <c r="E46" s="120">
        <v>14794</v>
      </c>
      <c r="F46" s="120">
        <v>1645</v>
      </c>
      <c r="G46" s="120">
        <v>13149</v>
      </c>
      <c r="H46" s="120">
        <v>18309</v>
      </c>
      <c r="I46" s="121" t="s">
        <v>234</v>
      </c>
      <c r="J46" s="120">
        <v>17793</v>
      </c>
      <c r="K46" s="120">
        <v>98</v>
      </c>
      <c r="L46" s="120">
        <v>418</v>
      </c>
      <c r="M46" s="120">
        <v>13398</v>
      </c>
      <c r="N46" s="120">
        <v>17891</v>
      </c>
      <c r="O46" s="120">
        <v>59862</v>
      </c>
      <c r="P46" s="120">
        <v>13141</v>
      </c>
      <c r="Q46" s="121" t="s">
        <v>234</v>
      </c>
      <c r="R46" s="120">
        <v>13119</v>
      </c>
      <c r="S46" s="120">
        <v>22</v>
      </c>
      <c r="T46" s="120">
        <v>13816</v>
      </c>
      <c r="U46" s="120">
        <v>13141</v>
      </c>
      <c r="V46" s="122">
        <f t="shared" si="2"/>
        <v>0.92648419999999998</v>
      </c>
      <c r="W46" s="122">
        <f t="shared" si="3"/>
        <v>0.3181436958344982</v>
      </c>
      <c r="X46" s="122">
        <v>92.648420000000002</v>
      </c>
    </row>
    <row r="47" spans="1:24">
      <c r="A47" s="115" t="s">
        <v>416</v>
      </c>
      <c r="B47" s="115" t="s">
        <v>417</v>
      </c>
      <c r="C47" s="120">
        <v>125303</v>
      </c>
      <c r="D47" s="120">
        <v>34421</v>
      </c>
      <c r="E47" s="120">
        <v>31046</v>
      </c>
      <c r="F47" s="120">
        <v>2467</v>
      </c>
      <c r="G47" s="120">
        <v>28579</v>
      </c>
      <c r="H47" s="120">
        <v>19371</v>
      </c>
      <c r="I47" s="121" t="s">
        <v>234</v>
      </c>
      <c r="J47" s="120">
        <v>18221</v>
      </c>
      <c r="K47" s="120">
        <v>118</v>
      </c>
      <c r="L47" s="120">
        <v>1032</v>
      </c>
      <c r="M47" s="120">
        <v>40465</v>
      </c>
      <c r="N47" s="120">
        <v>18339</v>
      </c>
      <c r="O47" s="120">
        <v>121909</v>
      </c>
      <c r="P47" s="120">
        <v>14945</v>
      </c>
      <c r="Q47" s="121" t="s">
        <v>234</v>
      </c>
      <c r="R47" s="120">
        <v>14795</v>
      </c>
      <c r="S47" s="120">
        <v>150</v>
      </c>
      <c r="T47" s="120">
        <v>41497</v>
      </c>
      <c r="U47" s="120">
        <v>14945</v>
      </c>
      <c r="V47" s="122">
        <f t="shared" si="2"/>
        <v>0.97291369999999999</v>
      </c>
      <c r="W47" s="122">
        <f t="shared" si="3"/>
        <v>0.34160779912413897</v>
      </c>
      <c r="X47" s="122">
        <v>97.291370000000001</v>
      </c>
    </row>
    <row r="48" spans="1:24">
      <c r="A48" s="115" t="s">
        <v>418</v>
      </c>
      <c r="B48" s="115" t="s">
        <v>419</v>
      </c>
      <c r="C48" s="120">
        <v>52931</v>
      </c>
      <c r="D48" s="120">
        <v>16346</v>
      </c>
      <c r="E48" s="120">
        <v>28981</v>
      </c>
      <c r="F48" s="120">
        <v>4643</v>
      </c>
      <c r="G48" s="120">
        <v>24338</v>
      </c>
      <c r="H48" s="120">
        <v>123</v>
      </c>
      <c r="I48" s="121" t="s">
        <v>234</v>
      </c>
      <c r="J48" s="120">
        <v>58</v>
      </c>
      <c r="K48" s="120">
        <v>40</v>
      </c>
      <c r="L48" s="120">
        <v>25</v>
      </c>
      <c r="M48" s="120">
        <v>7481</v>
      </c>
      <c r="N48" s="120">
        <v>98</v>
      </c>
      <c r="O48" s="120">
        <v>53104</v>
      </c>
      <c r="P48" s="120">
        <v>271</v>
      </c>
      <c r="Q48" s="121" t="s">
        <v>234</v>
      </c>
      <c r="R48" s="120">
        <v>161</v>
      </c>
      <c r="S48" s="120">
        <v>110</v>
      </c>
      <c r="T48" s="120">
        <v>7506</v>
      </c>
      <c r="U48" s="120">
        <v>271</v>
      </c>
      <c r="V48" s="122">
        <f t="shared" si="2"/>
        <v>1.0032684000000001</v>
      </c>
      <c r="W48" s="122">
        <f t="shared" si="3"/>
        <v>0.79215525488588223</v>
      </c>
      <c r="X48" s="122">
        <v>100.32684</v>
      </c>
    </row>
    <row r="49" spans="1:24">
      <c r="A49" s="115" t="s">
        <v>420</v>
      </c>
      <c r="B49" s="115" t="s">
        <v>421</v>
      </c>
      <c r="C49" s="120">
        <v>44043</v>
      </c>
      <c r="D49" s="120">
        <v>15609</v>
      </c>
      <c r="E49" s="120">
        <v>11905</v>
      </c>
      <c r="F49" s="120">
        <v>1652</v>
      </c>
      <c r="G49" s="120">
        <v>10253</v>
      </c>
      <c r="H49" s="120">
        <v>12271</v>
      </c>
      <c r="I49" s="121" t="s">
        <v>234</v>
      </c>
      <c r="J49" s="120">
        <v>12090</v>
      </c>
      <c r="K49" s="120">
        <v>51</v>
      </c>
      <c r="L49" s="120">
        <v>130</v>
      </c>
      <c r="M49" s="120">
        <v>4258</v>
      </c>
      <c r="N49" s="120">
        <v>12141</v>
      </c>
      <c r="O49" s="120">
        <v>37333</v>
      </c>
      <c r="P49" s="120">
        <v>5431</v>
      </c>
      <c r="Q49" s="121" t="s">
        <v>234</v>
      </c>
      <c r="R49" s="120">
        <v>5424</v>
      </c>
      <c r="S49" s="120">
        <v>7</v>
      </c>
      <c r="T49" s="120">
        <v>4388</v>
      </c>
      <c r="U49" s="120">
        <v>5431</v>
      </c>
      <c r="V49" s="122">
        <f t="shared" si="2"/>
        <v>0.84764889999999993</v>
      </c>
      <c r="W49" s="122">
        <f t="shared" si="3"/>
        <v>0.41868889357811073</v>
      </c>
      <c r="X49" s="122">
        <v>84.764889999999994</v>
      </c>
    </row>
    <row r="50" spans="1:24">
      <c r="A50" s="115" t="s">
        <v>422</v>
      </c>
      <c r="B50" s="115" t="s">
        <v>423</v>
      </c>
      <c r="C50" s="120">
        <v>12530</v>
      </c>
      <c r="D50" s="120">
        <v>4861</v>
      </c>
      <c r="E50" s="120">
        <v>5890</v>
      </c>
      <c r="F50" s="120">
        <v>678</v>
      </c>
      <c r="G50" s="120">
        <v>5212</v>
      </c>
      <c r="H50" s="120">
        <v>1677</v>
      </c>
      <c r="I50" s="121" t="s">
        <v>234</v>
      </c>
      <c r="J50" s="120">
        <v>1653</v>
      </c>
      <c r="K50" s="120">
        <v>10</v>
      </c>
      <c r="L50" s="120">
        <v>14</v>
      </c>
      <c r="M50" s="120">
        <v>102</v>
      </c>
      <c r="N50" s="120">
        <v>1663</v>
      </c>
      <c r="O50" s="120">
        <v>12994</v>
      </c>
      <c r="P50" s="120">
        <v>2127</v>
      </c>
      <c r="Q50" s="121" t="s">
        <v>234</v>
      </c>
      <c r="R50" s="120">
        <v>2102</v>
      </c>
      <c r="S50" s="120">
        <v>25</v>
      </c>
      <c r="T50" s="120">
        <v>116</v>
      </c>
      <c r="U50" s="120">
        <v>2127</v>
      </c>
      <c r="V50" s="122">
        <f t="shared" si="2"/>
        <v>1.0370310999999999</v>
      </c>
      <c r="W50" s="122">
        <f t="shared" si="3"/>
        <v>0.76802712218020608</v>
      </c>
      <c r="X50" s="122">
        <v>103.70311</v>
      </c>
    </row>
    <row r="51" spans="1:24">
      <c r="A51" s="110" t="s">
        <v>424</v>
      </c>
      <c r="B51" s="115" t="s">
        <v>425</v>
      </c>
      <c r="C51" s="120">
        <v>41206</v>
      </c>
      <c r="D51" s="120">
        <v>11800</v>
      </c>
      <c r="E51" s="120">
        <v>10217</v>
      </c>
      <c r="F51" s="120">
        <v>1048</v>
      </c>
      <c r="G51" s="120">
        <v>9169</v>
      </c>
      <c r="H51" s="120">
        <v>9310</v>
      </c>
      <c r="I51" s="121" t="s">
        <v>234</v>
      </c>
      <c r="J51" s="120">
        <v>9027</v>
      </c>
      <c r="K51" s="120">
        <v>45</v>
      </c>
      <c r="L51" s="120">
        <v>238</v>
      </c>
      <c r="M51" s="120">
        <v>9879</v>
      </c>
      <c r="N51" s="120">
        <v>9072</v>
      </c>
      <c r="O51" s="120">
        <v>35866</v>
      </c>
      <c r="P51" s="120">
        <v>3732</v>
      </c>
      <c r="Q51" s="121" t="s">
        <v>234</v>
      </c>
      <c r="R51" s="120">
        <v>3725</v>
      </c>
      <c r="S51" s="120">
        <v>7</v>
      </c>
      <c r="T51" s="120">
        <v>10117</v>
      </c>
      <c r="U51" s="120">
        <v>3732</v>
      </c>
      <c r="V51" s="122">
        <f t="shared" si="2"/>
        <v>0.87040719999999994</v>
      </c>
      <c r="W51" s="122">
        <f t="shared" si="3"/>
        <v>0.34744609943548938</v>
      </c>
      <c r="X51" s="122">
        <v>87.040719999999993</v>
      </c>
    </row>
    <row r="52" spans="1:24">
      <c r="A52" s="115" t="s">
        <v>426</v>
      </c>
      <c r="B52" s="115" t="s">
        <v>204</v>
      </c>
      <c r="C52" s="120">
        <v>13521</v>
      </c>
      <c r="D52" s="120">
        <v>4835</v>
      </c>
      <c r="E52" s="120">
        <v>2973</v>
      </c>
      <c r="F52" s="120">
        <v>302</v>
      </c>
      <c r="G52" s="120">
        <v>2671</v>
      </c>
      <c r="H52" s="120">
        <v>3503</v>
      </c>
      <c r="I52" s="121" t="s">
        <v>234</v>
      </c>
      <c r="J52" s="120">
        <v>3310</v>
      </c>
      <c r="K52" s="120">
        <v>17</v>
      </c>
      <c r="L52" s="120">
        <v>176</v>
      </c>
      <c r="M52" s="120">
        <v>2210</v>
      </c>
      <c r="N52" s="120">
        <v>3327</v>
      </c>
      <c r="O52" s="120">
        <v>14790</v>
      </c>
      <c r="P52" s="120">
        <v>4596</v>
      </c>
      <c r="Q52" s="121" t="s">
        <v>234</v>
      </c>
      <c r="R52" s="120">
        <v>4591</v>
      </c>
      <c r="S52" s="120">
        <v>5</v>
      </c>
      <c r="T52" s="120">
        <v>2386</v>
      </c>
      <c r="U52" s="120">
        <v>4596</v>
      </c>
      <c r="V52" s="122">
        <f t="shared" si="2"/>
        <v>1.0938540000000001</v>
      </c>
      <c r="W52" s="122">
        <f t="shared" si="3"/>
        <v>0.34227492516693531</v>
      </c>
      <c r="X52" s="122">
        <v>109.3854</v>
      </c>
    </row>
    <row r="53" spans="1:24">
      <c r="A53" s="110" t="s">
        <v>427</v>
      </c>
      <c r="B53" s="115" t="s">
        <v>428</v>
      </c>
      <c r="C53" s="120">
        <v>28201</v>
      </c>
      <c r="D53" s="120">
        <v>8194</v>
      </c>
      <c r="E53" s="120">
        <v>5979</v>
      </c>
      <c r="F53" s="120">
        <v>664</v>
      </c>
      <c r="G53" s="120">
        <v>5315</v>
      </c>
      <c r="H53" s="120">
        <v>6744</v>
      </c>
      <c r="I53" s="121" t="s">
        <v>234</v>
      </c>
      <c r="J53" s="120">
        <v>6584</v>
      </c>
      <c r="K53" s="120">
        <v>43</v>
      </c>
      <c r="L53" s="120">
        <v>117</v>
      </c>
      <c r="M53" s="120">
        <v>7284</v>
      </c>
      <c r="N53" s="120">
        <v>6627</v>
      </c>
      <c r="O53" s="120">
        <v>29482</v>
      </c>
      <c r="P53" s="120">
        <v>7908</v>
      </c>
      <c r="Q53" s="121" t="s">
        <v>234</v>
      </c>
      <c r="R53" s="120">
        <v>7899</v>
      </c>
      <c r="S53" s="120">
        <v>9</v>
      </c>
      <c r="T53" s="120">
        <v>7401</v>
      </c>
      <c r="U53" s="120">
        <v>7908</v>
      </c>
      <c r="V53" s="122">
        <f t="shared" si="2"/>
        <v>1.0454239000000001</v>
      </c>
      <c r="W53" s="122">
        <f t="shared" si="3"/>
        <v>0.29884540410856203</v>
      </c>
      <c r="X53" s="122">
        <v>104.54239</v>
      </c>
    </row>
    <row r="54" spans="1:24">
      <c r="A54" s="115" t="s">
        <v>429</v>
      </c>
      <c r="B54" s="115" t="s">
        <v>430</v>
      </c>
      <c r="C54" s="120">
        <v>17969</v>
      </c>
      <c r="D54" s="120">
        <v>6124</v>
      </c>
      <c r="E54" s="120">
        <v>3073</v>
      </c>
      <c r="F54" s="120">
        <v>427</v>
      </c>
      <c r="G54" s="120">
        <v>2646</v>
      </c>
      <c r="H54" s="120">
        <v>4940</v>
      </c>
      <c r="I54" s="121" t="s">
        <v>234</v>
      </c>
      <c r="J54" s="120">
        <v>4816</v>
      </c>
      <c r="K54" s="120">
        <v>17</v>
      </c>
      <c r="L54" s="120">
        <v>107</v>
      </c>
      <c r="M54" s="120">
        <v>3832</v>
      </c>
      <c r="N54" s="120">
        <v>4833</v>
      </c>
      <c r="O54" s="120">
        <v>18248</v>
      </c>
      <c r="P54" s="120">
        <v>5112</v>
      </c>
      <c r="Q54" s="121" t="s">
        <v>234</v>
      </c>
      <c r="R54" s="120">
        <v>5104</v>
      </c>
      <c r="S54" s="120">
        <v>8</v>
      </c>
      <c r="T54" s="120">
        <v>3939</v>
      </c>
      <c r="U54" s="120">
        <v>5112</v>
      </c>
      <c r="V54" s="122">
        <f t="shared" si="2"/>
        <v>1.0155267000000001</v>
      </c>
      <c r="W54" s="122">
        <f t="shared" si="3"/>
        <v>0.25943436048965807</v>
      </c>
      <c r="X54" s="122">
        <v>101.55267000000001</v>
      </c>
    </row>
    <row r="55" spans="1:24">
      <c r="A55" s="115" t="s">
        <v>431</v>
      </c>
      <c r="B55" s="115" t="s">
        <v>432</v>
      </c>
      <c r="C55" s="120">
        <v>22157</v>
      </c>
      <c r="D55" s="120">
        <v>6234</v>
      </c>
      <c r="E55" s="120">
        <v>4211</v>
      </c>
      <c r="F55" s="120">
        <v>599</v>
      </c>
      <c r="G55" s="120">
        <v>3612</v>
      </c>
      <c r="H55" s="120">
        <v>7234</v>
      </c>
      <c r="I55" s="121" t="s">
        <v>234</v>
      </c>
      <c r="J55" s="120">
        <v>6991</v>
      </c>
      <c r="K55" s="120">
        <v>35</v>
      </c>
      <c r="L55" s="120">
        <v>208</v>
      </c>
      <c r="M55" s="120">
        <v>4478</v>
      </c>
      <c r="N55" s="120">
        <v>7026</v>
      </c>
      <c r="O55" s="120">
        <v>19518</v>
      </c>
      <c r="P55" s="120">
        <v>4387</v>
      </c>
      <c r="Q55" s="121" t="s">
        <v>234</v>
      </c>
      <c r="R55" s="120">
        <v>4375</v>
      </c>
      <c r="S55" s="120">
        <v>12</v>
      </c>
      <c r="T55" s="120">
        <v>4686</v>
      </c>
      <c r="U55" s="120">
        <v>4387</v>
      </c>
      <c r="V55" s="122">
        <f t="shared" si="2"/>
        <v>0.8808954</v>
      </c>
      <c r="W55" s="122">
        <f t="shared" si="3"/>
        <v>0.26446021478364629</v>
      </c>
      <c r="X55" s="122">
        <v>88.08954</v>
      </c>
    </row>
    <row r="56" spans="1:24">
      <c r="A56" s="115" t="s">
        <v>433</v>
      </c>
      <c r="B56" s="115" t="s">
        <v>205</v>
      </c>
      <c r="C56" s="120">
        <v>34984</v>
      </c>
      <c r="D56" s="120">
        <v>10317</v>
      </c>
      <c r="E56" s="120">
        <v>8960</v>
      </c>
      <c r="F56" s="120">
        <v>887</v>
      </c>
      <c r="G56" s="120">
        <v>8073</v>
      </c>
      <c r="H56" s="120">
        <v>10094</v>
      </c>
      <c r="I56" s="121" t="s">
        <v>234</v>
      </c>
      <c r="J56" s="120">
        <v>9873</v>
      </c>
      <c r="K56" s="120">
        <v>25</v>
      </c>
      <c r="L56" s="120">
        <v>196</v>
      </c>
      <c r="M56" s="120">
        <v>5613</v>
      </c>
      <c r="N56" s="120">
        <v>9898</v>
      </c>
      <c r="O56" s="120">
        <v>40034</v>
      </c>
      <c r="P56" s="120">
        <v>14948</v>
      </c>
      <c r="Q56" s="121" t="s">
        <v>234</v>
      </c>
      <c r="R56" s="120">
        <v>14900</v>
      </c>
      <c r="S56" s="120">
        <v>48</v>
      </c>
      <c r="T56" s="120">
        <v>5809</v>
      </c>
      <c r="U56" s="120">
        <v>14948</v>
      </c>
      <c r="V56" s="122">
        <f t="shared" si="2"/>
        <v>1.1443517000000001</v>
      </c>
      <c r="W56" s="122">
        <f t="shared" si="3"/>
        <v>0.36323833461709976</v>
      </c>
      <c r="X56" s="122">
        <v>114.43517</v>
      </c>
    </row>
    <row r="57" spans="1:24">
      <c r="A57" s="115" t="s">
        <v>434</v>
      </c>
      <c r="B57" s="115" t="s">
        <v>435</v>
      </c>
      <c r="C57" s="120">
        <v>19695</v>
      </c>
      <c r="D57" s="120">
        <v>5941</v>
      </c>
      <c r="E57" s="120">
        <v>4020</v>
      </c>
      <c r="F57" s="120">
        <v>438</v>
      </c>
      <c r="G57" s="120">
        <v>3582</v>
      </c>
      <c r="H57" s="120">
        <v>6406</v>
      </c>
      <c r="I57" s="121" t="s">
        <v>234</v>
      </c>
      <c r="J57" s="120">
        <v>6257</v>
      </c>
      <c r="K57" s="120">
        <v>33</v>
      </c>
      <c r="L57" s="120">
        <v>116</v>
      </c>
      <c r="M57" s="120">
        <v>3328</v>
      </c>
      <c r="N57" s="120">
        <v>6290</v>
      </c>
      <c r="O57" s="120">
        <v>17939</v>
      </c>
      <c r="P57" s="120">
        <v>4534</v>
      </c>
      <c r="Q57" s="121" t="s">
        <v>234</v>
      </c>
      <c r="R57" s="120">
        <v>4530</v>
      </c>
      <c r="S57" s="120">
        <v>4</v>
      </c>
      <c r="T57" s="120">
        <v>3444</v>
      </c>
      <c r="U57" s="120">
        <v>4534</v>
      </c>
      <c r="V57" s="122">
        <f t="shared" si="2"/>
        <v>0.91084029999999994</v>
      </c>
      <c r="W57" s="122">
        <f t="shared" si="3"/>
        <v>0.2922786098589501</v>
      </c>
      <c r="X57" s="122">
        <v>91.084029999999998</v>
      </c>
    </row>
    <row r="58" spans="1:24">
      <c r="A58" s="115" t="s">
        <v>436</v>
      </c>
      <c r="B58" s="115" t="s">
        <v>437</v>
      </c>
      <c r="C58" s="120">
        <v>40440</v>
      </c>
      <c r="D58" s="120">
        <v>12749</v>
      </c>
      <c r="E58" s="120">
        <v>9490</v>
      </c>
      <c r="F58" s="120">
        <v>965</v>
      </c>
      <c r="G58" s="120">
        <v>8525</v>
      </c>
      <c r="H58" s="120">
        <v>13088</v>
      </c>
      <c r="I58" s="121" t="s">
        <v>234</v>
      </c>
      <c r="J58" s="120">
        <v>12906</v>
      </c>
      <c r="K58" s="120">
        <v>45</v>
      </c>
      <c r="L58" s="120">
        <v>137</v>
      </c>
      <c r="M58" s="120">
        <v>5113</v>
      </c>
      <c r="N58" s="120">
        <v>12951</v>
      </c>
      <c r="O58" s="120">
        <v>37900</v>
      </c>
      <c r="P58" s="120">
        <v>10411</v>
      </c>
      <c r="Q58" s="121" t="s">
        <v>234</v>
      </c>
      <c r="R58" s="120">
        <v>10403</v>
      </c>
      <c r="S58" s="120">
        <v>8</v>
      </c>
      <c r="T58" s="120">
        <v>5250</v>
      </c>
      <c r="U58" s="120">
        <v>10411</v>
      </c>
      <c r="V58" s="122">
        <f t="shared" si="2"/>
        <v>0.93719089999999994</v>
      </c>
      <c r="W58" s="122">
        <f t="shared" si="3"/>
        <v>0.34271062800187785</v>
      </c>
      <c r="X58" s="122">
        <v>93.719089999999994</v>
      </c>
    </row>
    <row r="59" spans="1:24">
      <c r="A59" s="116" t="s">
        <v>438</v>
      </c>
      <c r="B59" s="116" t="s">
        <v>439</v>
      </c>
      <c r="C59" s="123">
        <v>30941</v>
      </c>
      <c r="D59" s="123">
        <v>10123</v>
      </c>
      <c r="E59" s="123">
        <v>7780</v>
      </c>
      <c r="F59" s="123">
        <v>1041</v>
      </c>
      <c r="G59" s="123">
        <v>6739</v>
      </c>
      <c r="H59" s="123">
        <v>9699</v>
      </c>
      <c r="I59" s="124" t="s">
        <v>234</v>
      </c>
      <c r="J59" s="123">
        <v>9530</v>
      </c>
      <c r="K59" s="123">
        <v>38</v>
      </c>
      <c r="L59" s="123">
        <v>131</v>
      </c>
      <c r="M59" s="123">
        <v>3339</v>
      </c>
      <c r="N59" s="123">
        <v>9568</v>
      </c>
      <c r="O59" s="123">
        <v>26591</v>
      </c>
      <c r="P59" s="123">
        <v>5218</v>
      </c>
      <c r="Q59" s="124" t="s">
        <v>234</v>
      </c>
      <c r="R59" s="123">
        <v>5215</v>
      </c>
      <c r="S59" s="123">
        <v>3</v>
      </c>
      <c r="T59" s="123">
        <v>3470</v>
      </c>
      <c r="U59" s="123">
        <v>5218</v>
      </c>
      <c r="V59" s="125">
        <f t="shared" si="2"/>
        <v>0.8594098</v>
      </c>
      <c r="W59" s="125">
        <f t="shared" si="3"/>
        <v>0.37371505427995005</v>
      </c>
      <c r="X59" s="125">
        <v>85.940979999999996</v>
      </c>
    </row>
  </sheetData>
  <phoneticPr fontId="1"/>
  <hyperlinks>
    <hyperlink ref="B31" r:id="rId1" xr:uid="{B549E4E4-A66B-44E0-8B4C-A2F617D10B66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B4646-C5CD-437E-8CB0-B52A7415A3F2}">
  <sheetPr>
    <tabColor rgb="FF92D050"/>
  </sheetPr>
  <dimension ref="A1:V27"/>
  <sheetViews>
    <sheetView showGridLines="0" topLeftCell="A10" zoomScaleNormal="100" workbookViewId="0">
      <selection activeCell="N40" sqref="N40"/>
    </sheetView>
  </sheetViews>
  <sheetFormatPr defaultRowHeight="13.5"/>
  <cols>
    <col min="1" max="16384" width="9" style="3"/>
  </cols>
  <sheetData>
    <row r="1" spans="1:22">
      <c r="A1" s="2" t="s">
        <v>33</v>
      </c>
    </row>
    <row r="3" spans="1:22">
      <c r="A3" s="2" t="s">
        <v>34</v>
      </c>
      <c r="B3" s="2"/>
      <c r="C3" s="2"/>
      <c r="D3" s="2"/>
      <c r="E3" s="2"/>
      <c r="F3" s="2"/>
      <c r="G3" s="2"/>
      <c r="H3" s="2"/>
    </row>
    <row r="4" spans="1:22" s="8" customFormat="1" ht="12">
      <c r="A4" s="7"/>
      <c r="B4" s="7"/>
      <c r="C4" s="7"/>
      <c r="D4" s="7"/>
      <c r="E4" s="7"/>
      <c r="F4" s="7"/>
      <c r="G4" s="7"/>
      <c r="H4" s="7"/>
    </row>
    <row r="5" spans="1:22" s="8" customFormat="1" ht="24">
      <c r="A5" s="7"/>
      <c r="B5" s="9"/>
      <c r="C5" s="10" t="s">
        <v>35</v>
      </c>
      <c r="D5" s="10" t="s">
        <v>36</v>
      </c>
      <c r="E5" s="10" t="s">
        <v>37</v>
      </c>
      <c r="F5" s="10" t="s">
        <v>38</v>
      </c>
      <c r="G5" s="10" t="s">
        <v>39</v>
      </c>
      <c r="H5" s="10" t="s">
        <v>40</v>
      </c>
    </row>
    <row r="6" spans="1:22" s="8" customFormat="1" ht="36">
      <c r="A6" s="7"/>
      <c r="B6" s="20" t="s">
        <v>41</v>
      </c>
      <c r="C6" s="19">
        <v>7281</v>
      </c>
      <c r="D6" s="19">
        <v>6904</v>
      </c>
      <c r="E6" s="19">
        <v>6672</v>
      </c>
      <c r="F6" s="19">
        <v>6908</v>
      </c>
      <c r="G6" s="19">
        <v>7380</v>
      </c>
      <c r="H6" s="19">
        <v>8177</v>
      </c>
      <c r="V6" s="28">
        <v>2258</v>
      </c>
    </row>
    <row r="7" spans="1:22" s="8" customFormat="1" ht="16.5" customHeight="1">
      <c r="A7" s="7"/>
      <c r="B7" s="29"/>
      <c r="C7" s="30">
        <v>0.24099999999999999</v>
      </c>
      <c r="D7" s="30">
        <v>0.215</v>
      </c>
      <c r="E7" s="30">
        <v>0.19900000000000001</v>
      </c>
      <c r="F7" s="30">
        <v>0.19600000000000001</v>
      </c>
      <c r="G7" s="30">
        <v>0.19800000000000001</v>
      </c>
      <c r="H7" s="30">
        <v>0.20200000000000001</v>
      </c>
      <c r="V7" s="28">
        <v>6217</v>
      </c>
    </row>
    <row r="8" spans="1:22" s="8" customFormat="1" ht="48">
      <c r="A8" s="7"/>
      <c r="B8" s="20" t="s">
        <v>42</v>
      </c>
      <c r="C8" s="19">
        <v>20294</v>
      </c>
      <c r="D8" s="19">
        <v>21734</v>
      </c>
      <c r="E8" s="19">
        <v>22394</v>
      </c>
      <c r="F8" s="19">
        <v>23054</v>
      </c>
      <c r="G8" s="19">
        <v>23454</v>
      </c>
      <c r="H8" s="19">
        <v>24347</v>
      </c>
      <c r="V8" s="28" t="s">
        <v>43</v>
      </c>
    </row>
    <row r="9" spans="1:22" s="8" customFormat="1" ht="16.5" customHeight="1">
      <c r="A9" s="7"/>
      <c r="B9" s="29"/>
      <c r="C9" s="30">
        <v>0.67100000000000004</v>
      </c>
      <c r="D9" s="30">
        <v>0.67700000000000005</v>
      </c>
      <c r="E9" s="30">
        <v>0.66800000000000004</v>
      </c>
      <c r="F9" s="30">
        <v>0.65500000000000003</v>
      </c>
      <c r="G9" s="30">
        <v>0.63</v>
      </c>
      <c r="H9" s="30">
        <v>0.60199999999999998</v>
      </c>
      <c r="V9" s="8" t="s">
        <v>44</v>
      </c>
    </row>
    <row r="10" spans="1:22" s="8" customFormat="1" ht="36">
      <c r="A10" s="7"/>
      <c r="B10" s="20" t="s">
        <v>45</v>
      </c>
      <c r="C10" s="19">
        <v>2674</v>
      </c>
      <c r="D10" s="19">
        <v>3461</v>
      </c>
      <c r="E10" s="19">
        <v>4461</v>
      </c>
      <c r="F10" s="19">
        <v>5224</v>
      </c>
      <c r="G10" s="19">
        <v>6383</v>
      </c>
      <c r="H10" s="19">
        <v>7916</v>
      </c>
      <c r="V10" s="8" t="s">
        <v>46</v>
      </c>
    </row>
    <row r="11" spans="1:22" s="8" customFormat="1" ht="16.5" customHeight="1">
      <c r="A11" s="7"/>
      <c r="B11" s="29"/>
      <c r="C11" s="30">
        <v>8.7999999999999995E-2</v>
      </c>
      <c r="D11" s="30">
        <v>0.108</v>
      </c>
      <c r="E11" s="30">
        <v>0.13300000000000001</v>
      </c>
      <c r="F11" s="30">
        <v>0.14799999999999999</v>
      </c>
      <c r="G11" s="30">
        <v>0.17199999999999999</v>
      </c>
      <c r="H11" s="30">
        <v>0.19600000000000001</v>
      </c>
      <c r="I11" s="31"/>
    </row>
    <row r="12" spans="1:22" s="8" customFormat="1" ht="16.5" customHeight="1">
      <c r="A12" s="7"/>
      <c r="B12" s="12" t="s">
        <v>47</v>
      </c>
      <c r="C12" s="32">
        <v>30249</v>
      </c>
      <c r="D12" s="32">
        <v>32099</v>
      </c>
      <c r="E12" s="32">
        <v>33537</v>
      </c>
      <c r="F12" s="15">
        <v>35244</v>
      </c>
      <c r="G12" s="15">
        <v>37502</v>
      </c>
      <c r="H12" s="15">
        <v>40440</v>
      </c>
    </row>
    <row r="13" spans="1:22" s="8" customFormat="1" ht="12">
      <c r="A13" s="7"/>
      <c r="B13" s="7" t="s">
        <v>48</v>
      </c>
      <c r="C13" s="7"/>
      <c r="D13" s="7"/>
      <c r="E13" s="7"/>
      <c r="F13" s="7"/>
      <c r="G13" s="7"/>
      <c r="H13" s="7"/>
    </row>
    <row r="14" spans="1:22" s="8" customFormat="1" ht="12">
      <c r="B14" s="33" t="s">
        <v>49</v>
      </c>
      <c r="C14" s="7"/>
      <c r="D14" s="7"/>
      <c r="E14" s="7"/>
      <c r="F14" s="7"/>
      <c r="G14" s="7"/>
      <c r="H14" s="7"/>
      <c r="I14" s="34" t="s">
        <v>50</v>
      </c>
    </row>
    <row r="15" spans="1:22" s="8" customFormat="1" ht="12">
      <c r="A15" s="7"/>
      <c r="B15" s="7"/>
      <c r="C15" s="7"/>
      <c r="D15" s="7"/>
      <c r="E15" s="7"/>
      <c r="F15" s="7"/>
      <c r="G15" s="7"/>
      <c r="H15" s="7"/>
    </row>
    <row r="16" spans="1:22">
      <c r="A16" s="2"/>
      <c r="B16" s="2" t="s">
        <v>51</v>
      </c>
      <c r="C16" s="2"/>
      <c r="D16" s="2"/>
      <c r="E16" s="2"/>
      <c r="F16" s="2"/>
      <c r="G16" s="2"/>
      <c r="H16" s="2"/>
    </row>
    <row r="17" spans="1:10" ht="24">
      <c r="A17" s="2"/>
      <c r="B17" s="9"/>
      <c r="C17" s="10" t="s">
        <v>35</v>
      </c>
      <c r="D17" s="10" t="s">
        <v>36</v>
      </c>
      <c r="E17" s="10" t="s">
        <v>37</v>
      </c>
      <c r="F17" s="10" t="s">
        <v>38</v>
      </c>
      <c r="G17" s="10" t="s">
        <v>39</v>
      </c>
      <c r="H17" s="10" t="s">
        <v>52</v>
      </c>
      <c r="I17" s="10"/>
      <c r="J17" s="10"/>
    </row>
    <row r="18" spans="1:10" ht="36">
      <c r="A18" s="2"/>
      <c r="B18" s="20" t="s">
        <v>53</v>
      </c>
      <c r="C18" s="19">
        <v>7281</v>
      </c>
      <c r="D18" s="19">
        <v>6904</v>
      </c>
      <c r="E18" s="19">
        <v>6672</v>
      </c>
      <c r="F18" s="19">
        <v>6908</v>
      </c>
      <c r="G18" s="19">
        <v>7380</v>
      </c>
      <c r="H18" s="19">
        <v>8177</v>
      </c>
      <c r="I18" s="19"/>
      <c r="J18" s="19"/>
    </row>
    <row r="19" spans="1:10" ht="36">
      <c r="A19" s="2"/>
      <c r="B19" s="20" t="s">
        <v>54</v>
      </c>
      <c r="C19" s="19">
        <v>20294</v>
      </c>
      <c r="D19" s="19">
        <v>21734</v>
      </c>
      <c r="E19" s="19">
        <v>22394</v>
      </c>
      <c r="F19" s="19">
        <v>23054</v>
      </c>
      <c r="G19" s="19">
        <v>23454</v>
      </c>
      <c r="H19" s="19">
        <v>24347</v>
      </c>
      <c r="I19" s="19"/>
      <c r="J19" s="19"/>
    </row>
    <row r="20" spans="1:10" ht="36">
      <c r="A20" s="2"/>
      <c r="B20" s="20" t="s">
        <v>55</v>
      </c>
      <c r="C20" s="19">
        <v>2674</v>
      </c>
      <c r="D20" s="19">
        <v>3461</v>
      </c>
      <c r="E20" s="19">
        <v>4461</v>
      </c>
      <c r="F20" s="19">
        <v>5224</v>
      </c>
      <c r="G20" s="19">
        <v>6383</v>
      </c>
      <c r="H20" s="19">
        <v>7916</v>
      </c>
      <c r="I20" s="19"/>
      <c r="J20" s="19"/>
    </row>
    <row r="21" spans="1:10">
      <c r="A21" s="2"/>
      <c r="B21" s="12" t="s">
        <v>47</v>
      </c>
      <c r="C21" s="32">
        <v>30249</v>
      </c>
      <c r="D21" s="32">
        <v>32099</v>
      </c>
      <c r="E21" s="32">
        <v>33537</v>
      </c>
      <c r="F21" s="15">
        <v>35244</v>
      </c>
      <c r="G21" s="15">
        <v>37502</v>
      </c>
      <c r="H21" s="15">
        <v>40440</v>
      </c>
      <c r="I21" s="15"/>
      <c r="J21" s="15"/>
    </row>
    <row r="22" spans="1:10">
      <c r="A22" s="2"/>
      <c r="B22" s="102"/>
      <c r="C22" s="35"/>
      <c r="D22" s="35"/>
      <c r="E22" s="35"/>
      <c r="F22" s="36"/>
      <c r="G22" s="36"/>
      <c r="H22" s="36"/>
      <c r="I22" s="36"/>
      <c r="J22" s="36"/>
    </row>
    <row r="23" spans="1:10">
      <c r="A23" s="2" t="s">
        <v>56</v>
      </c>
      <c r="B23" s="102"/>
      <c r="C23" s="35"/>
      <c r="D23" s="35"/>
      <c r="E23" s="35"/>
      <c r="F23" s="36"/>
      <c r="G23" s="36"/>
      <c r="H23" s="36"/>
      <c r="I23" s="36"/>
      <c r="J23" s="36"/>
    </row>
    <row r="24" spans="1:10" ht="18.75">
      <c r="A24" s="1" t="s">
        <v>57</v>
      </c>
      <c r="B24" s="2"/>
      <c r="C24" s="2"/>
      <c r="D24" s="2"/>
      <c r="E24" s="2"/>
      <c r="F24" s="2"/>
      <c r="G24" s="2"/>
      <c r="H24" s="2"/>
    </row>
    <row r="25" spans="1:10">
      <c r="A25" s="2" t="s">
        <v>58</v>
      </c>
      <c r="B25" s="2"/>
      <c r="C25" s="2"/>
      <c r="D25" s="2"/>
      <c r="E25" s="2"/>
      <c r="F25" s="2"/>
      <c r="G25" s="2"/>
      <c r="H25" s="2"/>
    </row>
    <row r="26" spans="1:10" ht="18.75">
      <c r="A26" s="1" t="s">
        <v>59</v>
      </c>
    </row>
    <row r="27" spans="1:10" ht="18.75">
      <c r="A27" s="1"/>
    </row>
  </sheetData>
  <phoneticPr fontId="1"/>
  <hyperlinks>
    <hyperlink ref="A26" r:id="rId1" xr:uid="{0B34DBC7-BEE3-4E55-8D45-25D1ADA2C81A}"/>
    <hyperlink ref="A24" r:id="rId2" xr:uid="{9DD837C5-2C68-4A36-910F-4E155E17B363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87E48-C0A1-4594-8557-766A1F9B579C}">
  <sheetPr>
    <tabColor rgb="FF92D050"/>
  </sheetPr>
  <dimension ref="A1:I34"/>
  <sheetViews>
    <sheetView showGridLines="0" topLeftCell="B24" zoomScale="85" zoomScaleNormal="85" workbookViewId="0">
      <selection activeCell="F70" sqref="F70"/>
    </sheetView>
  </sheetViews>
  <sheetFormatPr defaultRowHeight="13.5"/>
  <cols>
    <col min="1" max="9" width="10" style="3" customWidth="1"/>
    <col min="10" max="14" width="9.875" style="3" customWidth="1"/>
    <col min="15" max="20" width="9" style="3"/>
    <col min="21" max="21" width="9.25" style="3" bestFit="1" customWidth="1"/>
    <col min="22" max="22" width="9" style="3"/>
    <col min="23" max="23" width="10.125" style="3" bestFit="1" customWidth="1"/>
    <col min="24" max="25" width="11.375" style="3" bestFit="1" customWidth="1"/>
    <col min="26" max="16384" width="9" style="3"/>
  </cols>
  <sheetData>
    <row r="1" spans="1:9">
      <c r="A1" s="2" t="s">
        <v>33</v>
      </c>
    </row>
    <row r="3" spans="1:9">
      <c r="A3" s="2" t="s">
        <v>60</v>
      </c>
    </row>
    <row r="4" spans="1:9">
      <c r="A4" s="3" t="s">
        <v>61</v>
      </c>
      <c r="F4" s="3" t="s">
        <v>62</v>
      </c>
    </row>
    <row r="5" spans="1:9">
      <c r="A5" s="4"/>
      <c r="B5" s="5" t="s">
        <v>63</v>
      </c>
      <c r="C5" s="5" t="s">
        <v>64</v>
      </c>
      <c r="D5" s="5" t="s">
        <v>65</v>
      </c>
      <c r="F5" s="4"/>
      <c r="G5" s="5" t="s">
        <v>63</v>
      </c>
      <c r="H5" s="5" t="s">
        <v>64</v>
      </c>
      <c r="I5" s="5" t="s">
        <v>65</v>
      </c>
    </row>
    <row r="6" spans="1:9">
      <c r="A6" s="4" t="s">
        <v>66</v>
      </c>
      <c r="B6" s="4">
        <v>1441</v>
      </c>
      <c r="C6" s="4">
        <v>1422</v>
      </c>
      <c r="D6" s="4">
        <f>SUM(B6:C6)</f>
        <v>2863</v>
      </c>
      <c r="F6" s="4" t="s">
        <v>66</v>
      </c>
      <c r="G6" s="4">
        <v>1204</v>
      </c>
      <c r="H6" s="4">
        <v>1132</v>
      </c>
      <c r="I6" s="4">
        <f>SUM(G6:H6)</f>
        <v>2336</v>
      </c>
    </row>
    <row r="7" spans="1:9">
      <c r="A7" s="4" t="s">
        <v>67</v>
      </c>
      <c r="B7" s="4">
        <v>1422</v>
      </c>
      <c r="C7" s="4">
        <v>1363</v>
      </c>
      <c r="D7" s="4">
        <f t="shared" ref="D7:D26" si="0">SUM(B7:C7)</f>
        <v>2785</v>
      </c>
      <c r="F7" s="4" t="s">
        <v>67</v>
      </c>
      <c r="G7" s="4">
        <v>1218</v>
      </c>
      <c r="H7" s="4">
        <v>1217</v>
      </c>
      <c r="I7" s="4">
        <f t="shared" ref="I7:I26" si="1">SUM(G7:H7)</f>
        <v>2435</v>
      </c>
    </row>
    <row r="8" spans="1:9">
      <c r="A8" s="4" t="s">
        <v>68</v>
      </c>
      <c r="B8" s="4">
        <v>1299</v>
      </c>
      <c r="C8" s="4">
        <v>1214</v>
      </c>
      <c r="D8" s="4">
        <f t="shared" si="0"/>
        <v>2513</v>
      </c>
      <c r="F8" s="4" t="s">
        <v>68</v>
      </c>
      <c r="G8" s="4">
        <v>1259</v>
      </c>
      <c r="H8" s="4">
        <v>1251</v>
      </c>
      <c r="I8" s="4">
        <f t="shared" si="1"/>
        <v>2510</v>
      </c>
    </row>
    <row r="9" spans="1:9">
      <c r="A9" s="4" t="s">
        <v>69</v>
      </c>
      <c r="B9" s="4">
        <v>1129</v>
      </c>
      <c r="C9" s="4">
        <v>1097</v>
      </c>
      <c r="D9" s="4">
        <f t="shared" si="0"/>
        <v>2226</v>
      </c>
      <c r="F9" s="4" t="s">
        <v>69</v>
      </c>
      <c r="G9" s="4">
        <v>1325</v>
      </c>
      <c r="H9" s="4">
        <v>1336</v>
      </c>
      <c r="I9" s="4">
        <f t="shared" si="1"/>
        <v>2661</v>
      </c>
    </row>
    <row r="10" spans="1:9">
      <c r="A10" s="4" t="s">
        <v>70</v>
      </c>
      <c r="B10" s="4">
        <v>845</v>
      </c>
      <c r="C10" s="4">
        <v>913</v>
      </c>
      <c r="D10" s="4">
        <f t="shared" si="0"/>
        <v>1758</v>
      </c>
      <c r="F10" s="4" t="s">
        <v>70</v>
      </c>
      <c r="G10" s="4">
        <v>1061</v>
      </c>
      <c r="H10" s="4">
        <v>1084</v>
      </c>
      <c r="I10" s="4">
        <f t="shared" si="1"/>
        <v>2145</v>
      </c>
    </row>
    <row r="11" spans="1:9">
      <c r="A11" s="4" t="s">
        <v>71</v>
      </c>
      <c r="B11" s="4">
        <v>1047</v>
      </c>
      <c r="C11" s="4">
        <v>1103</v>
      </c>
      <c r="D11" s="4">
        <f t="shared" si="0"/>
        <v>2150</v>
      </c>
      <c r="F11" s="4" t="s">
        <v>71</v>
      </c>
      <c r="G11" s="4">
        <v>921</v>
      </c>
      <c r="H11" s="4">
        <v>989</v>
      </c>
      <c r="I11" s="4">
        <f t="shared" si="1"/>
        <v>1910</v>
      </c>
    </row>
    <row r="12" spans="1:9">
      <c r="A12" s="4" t="s">
        <v>72</v>
      </c>
      <c r="B12" s="4">
        <v>1332</v>
      </c>
      <c r="C12" s="4">
        <v>1432</v>
      </c>
      <c r="D12" s="4">
        <f t="shared" si="0"/>
        <v>2764</v>
      </c>
      <c r="F12" s="4" t="s">
        <v>72</v>
      </c>
      <c r="G12" s="4">
        <v>1082</v>
      </c>
      <c r="H12" s="4">
        <v>1077</v>
      </c>
      <c r="I12" s="4">
        <f t="shared" si="1"/>
        <v>2159</v>
      </c>
    </row>
    <row r="13" spans="1:9">
      <c r="A13" s="4" t="s">
        <v>73</v>
      </c>
      <c r="B13" s="4">
        <v>1439</v>
      </c>
      <c r="C13" s="4">
        <v>1509</v>
      </c>
      <c r="D13" s="4">
        <f t="shared" si="0"/>
        <v>2948</v>
      </c>
      <c r="F13" s="4" t="s">
        <v>73</v>
      </c>
      <c r="G13" s="4">
        <v>1233</v>
      </c>
      <c r="H13" s="4">
        <v>1187</v>
      </c>
      <c r="I13" s="4">
        <f t="shared" si="1"/>
        <v>2420</v>
      </c>
    </row>
    <row r="14" spans="1:9">
      <c r="A14" s="4" t="s">
        <v>74</v>
      </c>
      <c r="B14" s="4">
        <v>1419</v>
      </c>
      <c r="C14" s="4">
        <v>1430</v>
      </c>
      <c r="D14" s="4">
        <f t="shared" si="0"/>
        <v>2849</v>
      </c>
      <c r="F14" s="4" t="s">
        <v>74</v>
      </c>
      <c r="G14" s="4">
        <v>1382</v>
      </c>
      <c r="H14" s="4">
        <v>1301</v>
      </c>
      <c r="I14" s="4">
        <f t="shared" si="1"/>
        <v>2683</v>
      </c>
    </row>
    <row r="15" spans="1:9">
      <c r="A15" s="4" t="s">
        <v>75</v>
      </c>
      <c r="B15" s="4">
        <v>1439</v>
      </c>
      <c r="C15" s="4">
        <v>1392</v>
      </c>
      <c r="D15" s="4">
        <f t="shared" si="0"/>
        <v>2831</v>
      </c>
      <c r="F15" s="4" t="s">
        <v>75</v>
      </c>
      <c r="G15" s="4">
        <v>1105</v>
      </c>
      <c r="H15" s="4">
        <v>1032</v>
      </c>
      <c r="I15" s="4">
        <f t="shared" si="1"/>
        <v>2137</v>
      </c>
    </row>
    <row r="16" spans="1:9">
      <c r="A16" s="4" t="s">
        <v>76</v>
      </c>
      <c r="B16" s="4">
        <v>1091</v>
      </c>
      <c r="C16" s="4">
        <v>1138</v>
      </c>
      <c r="D16" s="4">
        <f t="shared" si="0"/>
        <v>2229</v>
      </c>
      <c r="F16" s="4" t="s">
        <v>76</v>
      </c>
      <c r="G16" s="4">
        <v>817</v>
      </c>
      <c r="H16" s="4">
        <v>708</v>
      </c>
      <c r="I16" s="4">
        <f t="shared" si="1"/>
        <v>1525</v>
      </c>
    </row>
    <row r="17" spans="1:9">
      <c r="A17" s="4" t="s">
        <v>77</v>
      </c>
      <c r="B17" s="4">
        <v>1039</v>
      </c>
      <c r="C17" s="4">
        <v>1048</v>
      </c>
      <c r="D17" s="4">
        <f t="shared" si="0"/>
        <v>2087</v>
      </c>
      <c r="F17" s="4" t="s">
        <v>77</v>
      </c>
      <c r="G17" s="4">
        <v>798</v>
      </c>
      <c r="H17" s="4">
        <v>673</v>
      </c>
      <c r="I17" s="4">
        <f t="shared" si="1"/>
        <v>1471</v>
      </c>
    </row>
    <row r="18" spans="1:9">
      <c r="A18" s="4" t="s">
        <v>78</v>
      </c>
      <c r="B18" s="4">
        <v>1118</v>
      </c>
      <c r="C18" s="4">
        <v>1151</v>
      </c>
      <c r="D18" s="4">
        <f t="shared" si="0"/>
        <v>2269</v>
      </c>
      <c r="F18" s="4" t="s">
        <v>78</v>
      </c>
      <c r="G18" s="4">
        <v>628</v>
      </c>
      <c r="H18" s="4">
        <v>555</v>
      </c>
      <c r="I18" s="4">
        <f t="shared" si="1"/>
        <v>1183</v>
      </c>
    </row>
    <row r="19" spans="1:9">
      <c r="A19" s="4" t="s">
        <v>79</v>
      </c>
      <c r="B19" s="4">
        <v>1175</v>
      </c>
      <c r="C19" s="4">
        <v>1172</v>
      </c>
      <c r="D19" s="4">
        <f t="shared" si="0"/>
        <v>2347</v>
      </c>
      <c r="F19" s="4" t="s">
        <v>79</v>
      </c>
      <c r="G19" s="4">
        <v>390</v>
      </c>
      <c r="H19" s="4">
        <v>441</v>
      </c>
      <c r="I19" s="4">
        <f t="shared" si="1"/>
        <v>831</v>
      </c>
    </row>
    <row r="20" spans="1:9">
      <c r="A20" s="4" t="s">
        <v>80</v>
      </c>
      <c r="B20" s="4">
        <v>894</v>
      </c>
      <c r="C20" s="4">
        <v>937</v>
      </c>
      <c r="D20" s="4">
        <f t="shared" si="0"/>
        <v>1831</v>
      </c>
      <c r="F20" s="4" t="s">
        <v>80</v>
      </c>
      <c r="G20" s="4">
        <v>286</v>
      </c>
      <c r="H20" s="4">
        <v>386</v>
      </c>
      <c r="I20" s="4">
        <f t="shared" si="1"/>
        <v>672</v>
      </c>
    </row>
    <row r="21" spans="1:9">
      <c r="A21" s="4" t="s">
        <v>81</v>
      </c>
      <c r="B21" s="4">
        <v>604</v>
      </c>
      <c r="C21" s="4">
        <v>663</v>
      </c>
      <c r="D21" s="4">
        <f t="shared" si="0"/>
        <v>1267</v>
      </c>
      <c r="F21" s="4" t="s">
        <v>81</v>
      </c>
      <c r="G21" s="4">
        <v>159</v>
      </c>
      <c r="H21" s="4">
        <v>312</v>
      </c>
      <c r="I21" s="4">
        <f t="shared" si="1"/>
        <v>471</v>
      </c>
    </row>
    <row r="22" spans="1:9">
      <c r="A22" s="4" t="s">
        <v>82</v>
      </c>
      <c r="B22" s="4">
        <v>542</v>
      </c>
      <c r="C22" s="4">
        <v>604</v>
      </c>
      <c r="D22" s="4">
        <f t="shared" si="0"/>
        <v>1146</v>
      </c>
      <c r="F22" s="4" t="s">
        <v>82</v>
      </c>
      <c r="G22" s="4">
        <v>109</v>
      </c>
      <c r="H22" s="4">
        <v>241</v>
      </c>
      <c r="I22" s="4">
        <f t="shared" si="1"/>
        <v>350</v>
      </c>
    </row>
    <row r="23" spans="1:9">
      <c r="A23" s="4" t="s">
        <v>83</v>
      </c>
      <c r="B23" s="4">
        <v>282</v>
      </c>
      <c r="C23" s="4">
        <v>490</v>
      </c>
      <c r="D23" s="4">
        <f t="shared" si="0"/>
        <v>772</v>
      </c>
      <c r="F23" s="4" t="s">
        <v>83</v>
      </c>
      <c r="G23" s="4">
        <v>62</v>
      </c>
      <c r="H23" s="4">
        <v>161</v>
      </c>
      <c r="I23" s="4">
        <f t="shared" si="1"/>
        <v>223</v>
      </c>
    </row>
    <row r="24" spans="1:9">
      <c r="A24" s="4" t="s">
        <v>84</v>
      </c>
      <c r="B24" s="4">
        <v>101</v>
      </c>
      <c r="C24" s="4">
        <v>260</v>
      </c>
      <c r="D24" s="4">
        <f t="shared" si="0"/>
        <v>361</v>
      </c>
      <c r="F24" s="4" t="s">
        <v>84</v>
      </c>
      <c r="G24" s="4">
        <v>25</v>
      </c>
      <c r="H24" s="4">
        <v>73</v>
      </c>
      <c r="I24" s="4">
        <f t="shared" si="1"/>
        <v>98</v>
      </c>
    </row>
    <row r="25" spans="1:9">
      <c r="A25" s="4" t="s">
        <v>85</v>
      </c>
      <c r="B25" s="4">
        <v>26</v>
      </c>
      <c r="C25" s="4">
        <v>90</v>
      </c>
      <c r="D25" s="4">
        <f t="shared" si="0"/>
        <v>116</v>
      </c>
      <c r="F25" s="4" t="s">
        <v>85</v>
      </c>
      <c r="G25" s="4">
        <v>1</v>
      </c>
      <c r="H25" s="4">
        <v>18</v>
      </c>
      <c r="I25" s="4">
        <f t="shared" si="1"/>
        <v>19</v>
      </c>
    </row>
    <row r="26" spans="1:9">
      <c r="A26" s="4" t="s">
        <v>86</v>
      </c>
      <c r="B26" s="4">
        <v>4</v>
      </c>
      <c r="C26" s="4">
        <v>18</v>
      </c>
      <c r="D26" s="4">
        <f t="shared" si="0"/>
        <v>22</v>
      </c>
      <c r="F26" s="4" t="s">
        <v>86</v>
      </c>
      <c r="G26" s="4">
        <v>2</v>
      </c>
      <c r="H26" s="4">
        <v>8</v>
      </c>
      <c r="I26" s="4">
        <f t="shared" si="1"/>
        <v>10</v>
      </c>
    </row>
    <row r="27" spans="1:9">
      <c r="A27" s="5" t="s">
        <v>19</v>
      </c>
      <c r="B27" s="4">
        <f>SUM(B6:B26)</f>
        <v>19688</v>
      </c>
      <c r="C27" s="4">
        <f>SUM(C6:C26)</f>
        <v>20446</v>
      </c>
      <c r="D27" s="4">
        <f>SUM(B27:C27)</f>
        <v>40134</v>
      </c>
      <c r="F27" s="5" t="s">
        <v>19</v>
      </c>
      <c r="G27" s="4">
        <f>SUM(G6:G26)</f>
        <v>15067</v>
      </c>
      <c r="H27" s="4">
        <f>SUM(H6:H26)</f>
        <v>15182</v>
      </c>
      <c r="I27" s="4">
        <f>SUM(I6:I26)</f>
        <v>30249</v>
      </c>
    </row>
    <row r="28" spans="1:9">
      <c r="A28" s="3" t="s">
        <v>87</v>
      </c>
      <c r="F28" s="3" t="s">
        <v>87</v>
      </c>
    </row>
    <row r="30" spans="1:9">
      <c r="A30" s="2" t="s">
        <v>56</v>
      </c>
    </row>
    <row r="31" spans="1:9" ht="18.75">
      <c r="A31" s="1" t="s">
        <v>88</v>
      </c>
      <c r="B31" s="1"/>
    </row>
    <row r="32" spans="1:9">
      <c r="A32" s="3" t="s">
        <v>89</v>
      </c>
    </row>
    <row r="33" spans="1:8" ht="18.75">
      <c r="A33" s="1" t="s">
        <v>90</v>
      </c>
    </row>
    <row r="34" spans="1:8">
      <c r="G34" s="6"/>
      <c r="H34" s="6"/>
    </row>
  </sheetData>
  <phoneticPr fontId="1"/>
  <hyperlinks>
    <hyperlink ref="A31" r:id="rId1" xr:uid="{234353DF-8E07-4464-A9D4-7CDB46C2DE53}"/>
    <hyperlink ref="A33" r:id="rId2" xr:uid="{B9B862C9-FCB0-42D9-90D2-AA9F808D4F75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0A9F-EF64-4824-B9BC-041654D788E1}">
  <sheetPr>
    <tabColor rgb="FF92D050"/>
  </sheetPr>
  <dimension ref="A1:M52"/>
  <sheetViews>
    <sheetView showGridLines="0" topLeftCell="A52" zoomScaleNormal="100" workbookViewId="0">
      <selection activeCell="G90" sqref="G90"/>
    </sheetView>
  </sheetViews>
  <sheetFormatPr defaultRowHeight="13.5"/>
  <cols>
    <col min="1" max="1" width="12.375" style="3" customWidth="1"/>
    <col min="2" max="11" width="11.25" style="3" customWidth="1"/>
    <col min="12" max="12" width="12.625" style="3" customWidth="1"/>
    <col min="13" max="16384" width="9" style="3"/>
  </cols>
  <sheetData>
    <row r="1" spans="1:13">
      <c r="A1" s="3" t="s">
        <v>91</v>
      </c>
    </row>
    <row r="3" spans="1:13">
      <c r="A3" s="2" t="s">
        <v>92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7" t="s">
        <v>93</v>
      </c>
      <c r="M4" s="2"/>
    </row>
    <row r="5" spans="1:13" ht="24">
      <c r="A5" s="38"/>
      <c r="B5" s="39" t="s">
        <v>94</v>
      </c>
      <c r="C5" s="39" t="s">
        <v>95</v>
      </c>
      <c r="D5" s="39" t="s">
        <v>96</v>
      </c>
      <c r="E5" s="39" t="s">
        <v>97</v>
      </c>
      <c r="F5" s="39" t="s">
        <v>98</v>
      </c>
      <c r="G5" s="39" t="s">
        <v>99</v>
      </c>
      <c r="H5" s="39" t="s">
        <v>100</v>
      </c>
      <c r="I5" s="39" t="s">
        <v>101</v>
      </c>
      <c r="J5" s="39" t="s">
        <v>102</v>
      </c>
      <c r="K5" s="39" t="s">
        <v>103</v>
      </c>
      <c r="L5" s="39" t="s">
        <v>104</v>
      </c>
      <c r="M5" s="2"/>
    </row>
    <row r="6" spans="1:13">
      <c r="A6" s="40" t="s">
        <v>105</v>
      </c>
      <c r="B6" s="41">
        <v>516</v>
      </c>
      <c r="C6" s="41">
        <v>554</v>
      </c>
      <c r="D6" s="41">
        <v>516</v>
      </c>
      <c r="E6" s="41">
        <v>543</v>
      </c>
      <c r="F6" s="41">
        <v>569</v>
      </c>
      <c r="G6" s="41">
        <v>596</v>
      </c>
      <c r="H6" s="9">
        <v>610</v>
      </c>
      <c r="I6" s="9">
        <v>564</v>
      </c>
      <c r="J6" s="9">
        <v>589</v>
      </c>
      <c r="K6" s="9">
        <v>581</v>
      </c>
      <c r="L6" s="42">
        <f>K6-B6</f>
        <v>65</v>
      </c>
      <c r="M6" s="2"/>
    </row>
    <row r="7" spans="1:13">
      <c r="A7" s="9" t="s">
        <v>106</v>
      </c>
      <c r="B7" s="9">
        <v>210</v>
      </c>
      <c r="C7" s="9">
        <v>201</v>
      </c>
      <c r="D7" s="9">
        <v>170</v>
      </c>
      <c r="E7" s="9">
        <v>248</v>
      </c>
      <c r="F7" s="9">
        <v>202</v>
      </c>
      <c r="G7" s="9">
        <v>230</v>
      </c>
      <c r="H7" s="9">
        <v>243</v>
      </c>
      <c r="I7" s="9">
        <v>229</v>
      </c>
      <c r="J7" s="9">
        <v>247</v>
      </c>
      <c r="K7" s="9">
        <v>261</v>
      </c>
      <c r="L7" s="42">
        <f>K7-B7</f>
        <v>51</v>
      </c>
      <c r="M7" s="2"/>
    </row>
    <row r="8" spans="1:13">
      <c r="A8" s="9" t="s">
        <v>107</v>
      </c>
      <c r="B8" s="42">
        <f>B6-B7</f>
        <v>306</v>
      </c>
      <c r="C8" s="42">
        <f t="shared" ref="C8:K8" si="0">C6-C7</f>
        <v>353</v>
      </c>
      <c r="D8" s="42">
        <f t="shared" si="0"/>
        <v>346</v>
      </c>
      <c r="E8" s="42">
        <f t="shared" si="0"/>
        <v>295</v>
      </c>
      <c r="F8" s="42">
        <f t="shared" si="0"/>
        <v>367</v>
      </c>
      <c r="G8" s="42">
        <f t="shared" si="0"/>
        <v>366</v>
      </c>
      <c r="H8" s="42">
        <f t="shared" si="0"/>
        <v>367</v>
      </c>
      <c r="I8" s="42">
        <f t="shared" si="0"/>
        <v>335</v>
      </c>
      <c r="J8" s="42">
        <f t="shared" si="0"/>
        <v>342</v>
      </c>
      <c r="K8" s="42">
        <f t="shared" si="0"/>
        <v>320</v>
      </c>
      <c r="L8" s="42">
        <f>K8-B8</f>
        <v>14</v>
      </c>
      <c r="M8" s="2"/>
    </row>
    <row r="9" spans="1:13">
      <c r="A9" s="7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2"/>
    </row>
    <row r="10" spans="1:13">
      <c r="A10" s="2" t="s">
        <v>108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7" t="s">
        <v>109</v>
      </c>
      <c r="M10" s="2"/>
    </row>
    <row r="11" spans="1:13" ht="18.75">
      <c r="A11" s="1" t="s">
        <v>110</v>
      </c>
      <c r="B11" s="27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46" t="s">
        <v>111</v>
      </c>
      <c r="B12" s="27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8.75">
      <c r="A13" s="1" t="s">
        <v>112</v>
      </c>
      <c r="B13" s="27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34" spans="1:11">
      <c r="A34" s="3" t="s">
        <v>113</v>
      </c>
    </row>
    <row r="36" spans="1:11" ht="24">
      <c r="A36" s="38"/>
      <c r="B36" s="39" t="s">
        <v>114</v>
      </c>
      <c r="C36" s="39" t="s">
        <v>115</v>
      </c>
      <c r="D36" s="39" t="s">
        <v>116</v>
      </c>
      <c r="E36" s="39" t="s">
        <v>117</v>
      </c>
      <c r="F36"/>
    </row>
    <row r="37" spans="1:11" ht="18.75">
      <c r="A37" s="43" t="s">
        <v>118</v>
      </c>
      <c r="B37" s="93">
        <v>2</v>
      </c>
      <c r="C37" s="93">
        <v>1.9</v>
      </c>
      <c r="D37" s="94">
        <v>2.09</v>
      </c>
      <c r="E37" s="95">
        <v>2.2200000000000002</v>
      </c>
      <c r="F37"/>
    </row>
    <row r="38" spans="1:11" ht="18.75">
      <c r="A38" s="43" t="s">
        <v>119</v>
      </c>
      <c r="B38" s="93">
        <v>1.36</v>
      </c>
      <c r="C38" s="93">
        <v>1.31</v>
      </c>
      <c r="D38" s="94">
        <v>1.38</v>
      </c>
      <c r="E38" s="95">
        <v>1.43</v>
      </c>
      <c r="F38"/>
    </row>
    <row r="39" spans="1:11" ht="18.75">
      <c r="A39" s="43" t="s">
        <v>120</v>
      </c>
      <c r="B39" s="44">
        <v>1.83</v>
      </c>
      <c r="C39" s="44">
        <v>1.74</v>
      </c>
      <c r="D39" s="44">
        <v>1.86</v>
      </c>
      <c r="E39" s="4">
        <v>1.93</v>
      </c>
      <c r="F39"/>
    </row>
    <row r="40" spans="1:11" ht="18.75">
      <c r="A40" s="43" t="s">
        <v>121</v>
      </c>
      <c r="B40" s="93">
        <v>1.57</v>
      </c>
      <c r="C40" s="93">
        <v>1.51</v>
      </c>
      <c r="D40" s="94">
        <v>1.63</v>
      </c>
      <c r="E40" s="104">
        <v>1.6802999999999999</v>
      </c>
      <c r="F40"/>
    </row>
    <row r="41" spans="1:11">
      <c r="A41" s="43" t="s">
        <v>122</v>
      </c>
      <c r="B41" s="44">
        <v>1.94</v>
      </c>
      <c r="C41" s="44">
        <v>1.92</v>
      </c>
      <c r="D41" s="44">
        <v>1.99</v>
      </c>
      <c r="E41" s="105">
        <v>2.1886000000000001</v>
      </c>
    </row>
    <row r="42" spans="1:11">
      <c r="A42" s="43" t="s">
        <v>123</v>
      </c>
      <c r="B42" s="93">
        <v>1.92</v>
      </c>
      <c r="C42" s="93">
        <v>1.87</v>
      </c>
      <c r="D42" s="94">
        <v>2.0299999999999998</v>
      </c>
      <c r="E42" s="104">
        <v>2.1111</v>
      </c>
    </row>
    <row r="43" spans="1:11">
      <c r="A43" s="43" t="s">
        <v>124</v>
      </c>
      <c r="B43" s="44">
        <v>1.75</v>
      </c>
      <c r="C43" s="44">
        <v>1.64</v>
      </c>
      <c r="D43" s="44">
        <v>1.7</v>
      </c>
      <c r="E43" s="105">
        <v>1.7476</v>
      </c>
    </row>
    <row r="44" spans="1:11">
      <c r="A44" s="43" t="s">
        <v>125</v>
      </c>
      <c r="B44" s="93">
        <v>1.79</v>
      </c>
      <c r="C44" s="93">
        <v>1.68</v>
      </c>
      <c r="D44" s="94">
        <v>1.96</v>
      </c>
      <c r="E44" s="104">
        <v>2.1695000000000002</v>
      </c>
    </row>
    <row r="45" spans="1:11">
      <c r="A45" s="43" t="s">
        <v>126</v>
      </c>
      <c r="B45" s="106"/>
      <c r="C45" s="44">
        <v>1.68</v>
      </c>
      <c r="D45" s="44">
        <v>1.97</v>
      </c>
      <c r="E45" s="105">
        <v>2.1472000000000002</v>
      </c>
    </row>
    <row r="46" spans="1:11">
      <c r="A46" s="43" t="s">
        <v>127</v>
      </c>
      <c r="B46" s="106"/>
      <c r="C46" s="44">
        <v>1.59</v>
      </c>
      <c r="D46" s="94">
        <v>1.69</v>
      </c>
      <c r="E46" s="104">
        <v>1.9609000000000001</v>
      </c>
    </row>
    <row r="47" spans="1:11">
      <c r="E47" s="45" t="s">
        <v>128</v>
      </c>
      <c r="J47" s="45"/>
      <c r="K47" s="45"/>
    </row>
    <row r="48" spans="1:11">
      <c r="A48" s="107" t="s">
        <v>129</v>
      </c>
      <c r="E48" s="45"/>
      <c r="J48" s="45"/>
      <c r="K48" s="45"/>
    </row>
    <row r="49" spans="1:11">
      <c r="A49" s="107"/>
      <c r="E49" s="45"/>
      <c r="J49" s="45"/>
      <c r="K49" s="45"/>
    </row>
    <row r="50" spans="1:11">
      <c r="E50" s="45"/>
      <c r="J50" s="45"/>
      <c r="K50" s="45"/>
    </row>
    <row r="51" spans="1:11">
      <c r="A51" s="3" t="s">
        <v>130</v>
      </c>
      <c r="E51" s="3" t="s">
        <v>131</v>
      </c>
    </row>
    <row r="52" spans="1:11" ht="18.75">
      <c r="A52" s="1" t="s">
        <v>132</v>
      </c>
    </row>
  </sheetData>
  <phoneticPr fontId="1"/>
  <hyperlinks>
    <hyperlink ref="A13" r:id="rId1" xr:uid="{1F0E6FC5-9E36-4128-9BF5-9C3C87A956D0}"/>
    <hyperlink ref="A11" r:id="rId2" xr:uid="{9A410136-449D-4D0F-A520-8B468A54192D}"/>
    <hyperlink ref="A52" r:id="rId3" xr:uid="{6C7FF9E2-2DB5-419B-AB87-48B380193704}"/>
  </hyperlink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D08B-1568-4C68-AE77-58BE43A82C93}">
  <sheetPr>
    <tabColor theme="8"/>
  </sheetPr>
  <dimension ref="A1:R42"/>
  <sheetViews>
    <sheetView topLeftCell="A32" workbookViewId="0">
      <selection activeCell="N42" sqref="N42"/>
    </sheetView>
  </sheetViews>
  <sheetFormatPr defaultRowHeight="13.5"/>
  <cols>
    <col min="1" max="16384" width="9" style="3"/>
  </cols>
  <sheetData>
    <row r="1" spans="1:18">
      <c r="A1" s="3" t="s">
        <v>133</v>
      </c>
      <c r="N1" s="3" t="s">
        <v>134</v>
      </c>
    </row>
    <row r="3" spans="1:18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2"/>
      <c r="L3" s="37" t="s">
        <v>93</v>
      </c>
    </row>
    <row r="4" spans="1:18" ht="36">
      <c r="A4" s="38"/>
      <c r="B4" s="39" t="s">
        <v>94</v>
      </c>
      <c r="C4" s="39" t="s">
        <v>95</v>
      </c>
      <c r="D4" s="39" t="s">
        <v>96</v>
      </c>
      <c r="E4" s="39" t="s">
        <v>97</v>
      </c>
      <c r="F4" s="39" t="s">
        <v>98</v>
      </c>
      <c r="G4" s="39" t="s">
        <v>99</v>
      </c>
      <c r="H4" s="39" t="s">
        <v>100</v>
      </c>
      <c r="I4" s="39" t="s">
        <v>101</v>
      </c>
      <c r="J4" s="39" t="s">
        <v>102</v>
      </c>
      <c r="K4" s="39" t="s">
        <v>103</v>
      </c>
      <c r="L4" s="39" t="s">
        <v>104</v>
      </c>
      <c r="N4" s="38"/>
      <c r="O4" s="39" t="s">
        <v>114</v>
      </c>
      <c r="P4" s="39" t="s">
        <v>115</v>
      </c>
      <c r="Q4" s="39" t="s">
        <v>116</v>
      </c>
      <c r="R4" s="39" t="s">
        <v>117</v>
      </c>
    </row>
    <row r="5" spans="1:18">
      <c r="A5" s="40" t="s">
        <v>105</v>
      </c>
      <c r="B5" s="15">
        <v>3386</v>
      </c>
      <c r="C5" s="15">
        <v>3510</v>
      </c>
      <c r="D5" s="15">
        <v>3495</v>
      </c>
      <c r="E5" s="15">
        <v>3306</v>
      </c>
      <c r="F5" s="15">
        <v>3296</v>
      </c>
      <c r="G5" s="15">
        <v>3176</v>
      </c>
      <c r="H5" s="96">
        <v>3084</v>
      </c>
      <c r="I5" s="96">
        <v>2916</v>
      </c>
      <c r="J5" s="97">
        <v>2818</v>
      </c>
      <c r="K5" s="97">
        <v>2737</v>
      </c>
      <c r="L5" s="42">
        <f>K5-B5</f>
        <v>-649</v>
      </c>
      <c r="N5" s="43" t="s">
        <v>121</v>
      </c>
      <c r="O5" s="93">
        <v>1.57</v>
      </c>
      <c r="P5" s="93">
        <v>1.51</v>
      </c>
      <c r="Q5" s="94">
        <v>1.63</v>
      </c>
      <c r="R5" s="95">
        <v>1.68</v>
      </c>
    </row>
    <row r="6" spans="1:18">
      <c r="A6" s="9" t="s">
        <v>106</v>
      </c>
      <c r="B6" s="96">
        <v>2353</v>
      </c>
      <c r="C6" s="96">
        <v>2470</v>
      </c>
      <c r="D6" s="96">
        <v>2492</v>
      </c>
      <c r="E6" s="96">
        <v>2520</v>
      </c>
      <c r="F6" s="96">
        <v>2633</v>
      </c>
      <c r="G6" s="96">
        <v>2604</v>
      </c>
      <c r="H6" s="96">
        <v>2717</v>
      </c>
      <c r="I6" s="96">
        <v>2749</v>
      </c>
      <c r="J6" s="97">
        <v>2802</v>
      </c>
      <c r="K6" s="97">
        <v>2789</v>
      </c>
      <c r="L6" s="42">
        <f>K6-B6</f>
        <v>436</v>
      </c>
    </row>
    <row r="7" spans="1:18">
      <c r="A7" s="9" t="s">
        <v>107</v>
      </c>
      <c r="B7" s="42">
        <f>B5-B6</f>
        <v>1033</v>
      </c>
      <c r="C7" s="42">
        <f t="shared" ref="C7:K7" si="0">C5-C6</f>
        <v>1040</v>
      </c>
      <c r="D7" s="42">
        <f t="shared" si="0"/>
        <v>1003</v>
      </c>
      <c r="E7" s="42">
        <f t="shared" si="0"/>
        <v>786</v>
      </c>
      <c r="F7" s="42">
        <f t="shared" si="0"/>
        <v>663</v>
      </c>
      <c r="G7" s="42">
        <f t="shared" si="0"/>
        <v>572</v>
      </c>
      <c r="H7" s="42">
        <f t="shared" si="0"/>
        <v>367</v>
      </c>
      <c r="I7" s="42">
        <f>I5-I6</f>
        <v>167</v>
      </c>
      <c r="J7" s="42">
        <f>J5-J6</f>
        <v>16</v>
      </c>
      <c r="K7" s="42">
        <f t="shared" si="0"/>
        <v>-52</v>
      </c>
      <c r="L7" s="42">
        <f>K7-B7</f>
        <v>-1085</v>
      </c>
    </row>
    <row r="10" spans="1:18">
      <c r="A10" s="2" t="s">
        <v>123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7" t="s">
        <v>93</v>
      </c>
    </row>
    <row r="11" spans="1:18" ht="36">
      <c r="A11" s="38"/>
      <c r="B11" s="39" t="s">
        <v>94</v>
      </c>
      <c r="C11" s="39" t="s">
        <v>95</v>
      </c>
      <c r="D11" s="39" t="s">
        <v>96</v>
      </c>
      <c r="E11" s="39" t="s">
        <v>97</v>
      </c>
      <c r="F11" s="39" t="s">
        <v>98</v>
      </c>
      <c r="G11" s="39" t="s">
        <v>99</v>
      </c>
      <c r="H11" s="39" t="s">
        <v>100</v>
      </c>
      <c r="I11" s="39" t="s">
        <v>101</v>
      </c>
      <c r="J11" s="39" t="s">
        <v>102</v>
      </c>
      <c r="K11" s="39" t="s">
        <v>103</v>
      </c>
      <c r="L11" s="39" t="s">
        <v>104</v>
      </c>
      <c r="N11" s="38"/>
      <c r="O11" s="39" t="s">
        <v>114</v>
      </c>
      <c r="P11" s="39" t="s">
        <v>115</v>
      </c>
      <c r="Q11" s="39" t="s">
        <v>116</v>
      </c>
      <c r="R11" s="39" t="s">
        <v>117</v>
      </c>
    </row>
    <row r="12" spans="1:18">
      <c r="A12" s="40" t="s">
        <v>105</v>
      </c>
      <c r="B12" s="15">
        <v>834</v>
      </c>
      <c r="C12" s="15">
        <v>921</v>
      </c>
      <c r="D12" s="15">
        <v>934</v>
      </c>
      <c r="E12" s="15">
        <v>867</v>
      </c>
      <c r="F12" s="15">
        <v>905</v>
      </c>
      <c r="G12" s="15">
        <v>829</v>
      </c>
      <c r="H12" s="96">
        <v>836</v>
      </c>
      <c r="I12" s="96">
        <v>857</v>
      </c>
      <c r="J12" s="97">
        <v>761</v>
      </c>
      <c r="K12" s="97">
        <v>767</v>
      </c>
      <c r="L12" s="42">
        <f>K12-B12</f>
        <v>-67</v>
      </c>
      <c r="N12" s="43" t="s">
        <v>123</v>
      </c>
      <c r="O12" s="93">
        <v>1.92</v>
      </c>
      <c r="P12" s="93">
        <v>1.87</v>
      </c>
      <c r="Q12" s="94">
        <v>2.0299999999999998</v>
      </c>
      <c r="R12" s="95">
        <v>2.11</v>
      </c>
    </row>
    <row r="13" spans="1:18">
      <c r="A13" s="9" t="s">
        <v>106</v>
      </c>
      <c r="B13" s="96">
        <v>302</v>
      </c>
      <c r="C13" s="96">
        <v>326</v>
      </c>
      <c r="D13" s="96">
        <v>326</v>
      </c>
      <c r="E13" s="96">
        <v>366</v>
      </c>
      <c r="F13" s="96">
        <v>390</v>
      </c>
      <c r="G13" s="96">
        <v>362</v>
      </c>
      <c r="H13" s="96">
        <v>374</v>
      </c>
      <c r="I13" s="96">
        <v>401</v>
      </c>
      <c r="J13" s="97">
        <v>429</v>
      </c>
      <c r="K13" s="97">
        <v>397</v>
      </c>
      <c r="L13" s="42">
        <f>K13-B13</f>
        <v>95</v>
      </c>
    </row>
    <row r="14" spans="1:18">
      <c r="A14" s="9" t="s">
        <v>107</v>
      </c>
      <c r="B14" s="42">
        <f>B12-B13</f>
        <v>532</v>
      </c>
      <c r="C14" s="42">
        <f t="shared" ref="C14:K14" si="1">C12-C13</f>
        <v>595</v>
      </c>
      <c r="D14" s="42">
        <f t="shared" si="1"/>
        <v>608</v>
      </c>
      <c r="E14" s="42">
        <f t="shared" si="1"/>
        <v>501</v>
      </c>
      <c r="F14" s="42">
        <f t="shared" si="1"/>
        <v>515</v>
      </c>
      <c r="G14" s="42">
        <f t="shared" si="1"/>
        <v>467</v>
      </c>
      <c r="H14" s="42">
        <f t="shared" si="1"/>
        <v>462</v>
      </c>
      <c r="I14" s="42">
        <f t="shared" si="1"/>
        <v>456</v>
      </c>
      <c r="J14" s="42">
        <f t="shared" si="1"/>
        <v>332</v>
      </c>
      <c r="K14" s="42">
        <f t="shared" si="1"/>
        <v>370</v>
      </c>
      <c r="L14" s="42">
        <f>K14-B14</f>
        <v>-162</v>
      </c>
    </row>
    <row r="17" spans="1:18">
      <c r="A17" s="2" t="s">
        <v>122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37" t="s">
        <v>93</v>
      </c>
    </row>
    <row r="18" spans="1:18" ht="36">
      <c r="A18" s="38"/>
      <c r="B18" s="39" t="s">
        <v>94</v>
      </c>
      <c r="C18" s="39" t="s">
        <v>95</v>
      </c>
      <c r="D18" s="39" t="s">
        <v>96</v>
      </c>
      <c r="E18" s="39" t="s">
        <v>97</v>
      </c>
      <c r="F18" s="39" t="s">
        <v>98</v>
      </c>
      <c r="G18" s="39" t="s">
        <v>99</v>
      </c>
      <c r="H18" s="39" t="s">
        <v>100</v>
      </c>
      <c r="I18" s="39" t="s">
        <v>101</v>
      </c>
      <c r="J18" s="39" t="s">
        <v>102</v>
      </c>
      <c r="K18" s="39" t="s">
        <v>103</v>
      </c>
      <c r="L18" s="39" t="s">
        <v>104</v>
      </c>
      <c r="N18" s="38"/>
      <c r="O18" s="39" t="s">
        <v>114</v>
      </c>
      <c r="P18" s="39" t="s">
        <v>115</v>
      </c>
      <c r="Q18" s="39" t="s">
        <v>116</v>
      </c>
      <c r="R18" s="39" t="s">
        <v>117</v>
      </c>
    </row>
    <row r="19" spans="1:18">
      <c r="A19" s="40" t="s">
        <v>105</v>
      </c>
      <c r="B19" s="15">
        <v>723</v>
      </c>
      <c r="C19" s="15">
        <v>740</v>
      </c>
      <c r="D19" s="15">
        <v>837</v>
      </c>
      <c r="E19" s="15">
        <v>762</v>
      </c>
      <c r="F19" s="15">
        <v>749</v>
      </c>
      <c r="G19" s="15">
        <v>770</v>
      </c>
      <c r="H19" s="96">
        <v>757</v>
      </c>
      <c r="I19" s="96">
        <v>733</v>
      </c>
      <c r="J19" s="97">
        <v>711</v>
      </c>
      <c r="K19" s="97">
        <v>685</v>
      </c>
      <c r="L19" s="42">
        <f>K19-B19</f>
        <v>-38</v>
      </c>
      <c r="N19" s="43" t="s">
        <v>122</v>
      </c>
      <c r="O19" s="93">
        <v>1.94</v>
      </c>
      <c r="P19" s="93">
        <v>1.92</v>
      </c>
      <c r="Q19" s="94">
        <v>1.99</v>
      </c>
      <c r="R19" s="95">
        <v>2.19</v>
      </c>
    </row>
    <row r="20" spans="1:18">
      <c r="A20" s="9" t="s">
        <v>106</v>
      </c>
      <c r="B20" s="96">
        <v>488</v>
      </c>
      <c r="C20" s="96">
        <v>453</v>
      </c>
      <c r="D20" s="96">
        <v>474</v>
      </c>
      <c r="E20" s="96">
        <v>508</v>
      </c>
      <c r="F20" s="96">
        <v>494</v>
      </c>
      <c r="G20" s="96">
        <v>453</v>
      </c>
      <c r="H20" s="96">
        <v>493</v>
      </c>
      <c r="I20" s="96">
        <v>536</v>
      </c>
      <c r="J20" s="97">
        <v>514</v>
      </c>
      <c r="K20" s="97">
        <v>542</v>
      </c>
      <c r="L20" s="42">
        <f>K20-B20</f>
        <v>54</v>
      </c>
    </row>
    <row r="21" spans="1:18">
      <c r="A21" s="9" t="s">
        <v>107</v>
      </c>
      <c r="B21" s="42">
        <f>B19-B20</f>
        <v>235</v>
      </c>
      <c r="C21" s="42">
        <f t="shared" ref="C21:K21" si="2">C19-C20</f>
        <v>287</v>
      </c>
      <c r="D21" s="42">
        <f t="shared" si="2"/>
        <v>363</v>
      </c>
      <c r="E21" s="42">
        <f t="shared" si="2"/>
        <v>254</v>
      </c>
      <c r="F21" s="42">
        <f t="shared" si="2"/>
        <v>255</v>
      </c>
      <c r="G21" s="42">
        <f t="shared" si="2"/>
        <v>317</v>
      </c>
      <c r="H21" s="42">
        <f t="shared" si="2"/>
        <v>264</v>
      </c>
      <c r="I21" s="42">
        <f t="shared" si="2"/>
        <v>197</v>
      </c>
      <c r="J21" s="42">
        <f t="shared" si="2"/>
        <v>197</v>
      </c>
      <c r="K21" s="42">
        <f t="shared" si="2"/>
        <v>143</v>
      </c>
      <c r="L21" s="42">
        <f>K21-B21</f>
        <v>-92</v>
      </c>
    </row>
    <row r="24" spans="1:18">
      <c r="A24" s="2" t="s">
        <v>127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37" t="s">
        <v>93</v>
      </c>
    </row>
    <row r="25" spans="1:18" ht="36">
      <c r="A25" s="38"/>
      <c r="B25" s="39" t="s">
        <v>94</v>
      </c>
      <c r="C25" s="39" t="s">
        <v>95</v>
      </c>
      <c r="D25" s="39" t="s">
        <v>96</v>
      </c>
      <c r="E25" s="39" t="s">
        <v>97</v>
      </c>
      <c r="F25" s="39" t="s">
        <v>98</v>
      </c>
      <c r="G25" s="39" t="s">
        <v>99</v>
      </c>
      <c r="H25" s="39" t="s">
        <v>100</v>
      </c>
      <c r="I25" s="39" t="s">
        <v>101</v>
      </c>
      <c r="J25" s="39" t="s">
        <v>102</v>
      </c>
      <c r="K25" s="39" t="s">
        <v>103</v>
      </c>
      <c r="L25" s="39" t="s">
        <v>104</v>
      </c>
      <c r="N25" s="38"/>
      <c r="O25" s="39" t="s">
        <v>114</v>
      </c>
      <c r="P25" s="39" t="s">
        <v>115</v>
      </c>
      <c r="Q25" s="39" t="s">
        <v>116</v>
      </c>
      <c r="R25" s="39" t="s">
        <v>117</v>
      </c>
    </row>
    <row r="26" spans="1:18">
      <c r="A26" s="40" t="s">
        <v>105</v>
      </c>
      <c r="B26" s="15">
        <v>363</v>
      </c>
      <c r="C26" s="15">
        <v>359</v>
      </c>
      <c r="D26" s="15">
        <v>387</v>
      </c>
      <c r="E26" s="15">
        <v>379</v>
      </c>
      <c r="F26" s="15">
        <v>473</v>
      </c>
      <c r="G26" s="15">
        <v>462</v>
      </c>
      <c r="H26" s="96">
        <v>470</v>
      </c>
      <c r="I26" s="96">
        <v>470</v>
      </c>
      <c r="J26" s="97">
        <v>406</v>
      </c>
      <c r="K26" s="97">
        <v>447</v>
      </c>
      <c r="L26" s="42">
        <f>K26-B26</f>
        <v>84</v>
      </c>
      <c r="N26" s="43" t="s">
        <v>127</v>
      </c>
      <c r="O26" s="93"/>
      <c r="P26" s="93">
        <v>1.59</v>
      </c>
      <c r="Q26" s="94">
        <v>1.69</v>
      </c>
      <c r="R26" s="95">
        <v>1.96</v>
      </c>
    </row>
    <row r="27" spans="1:18">
      <c r="A27" s="9" t="s">
        <v>106</v>
      </c>
      <c r="B27" s="96">
        <v>405</v>
      </c>
      <c r="C27" s="96">
        <v>388</v>
      </c>
      <c r="D27" s="96">
        <v>363</v>
      </c>
      <c r="E27" s="96">
        <v>406</v>
      </c>
      <c r="F27" s="96">
        <v>394</v>
      </c>
      <c r="G27" s="96">
        <v>455</v>
      </c>
      <c r="H27" s="96">
        <v>372</v>
      </c>
      <c r="I27" s="96">
        <v>438</v>
      </c>
      <c r="J27" s="97">
        <v>443</v>
      </c>
      <c r="K27" s="97">
        <v>440</v>
      </c>
      <c r="L27" s="42">
        <f>K27-B27</f>
        <v>35</v>
      </c>
      <c r="N27" s="3" t="s">
        <v>135</v>
      </c>
    </row>
    <row r="28" spans="1:18">
      <c r="A28" s="9" t="s">
        <v>107</v>
      </c>
      <c r="B28" s="42">
        <f>B26-B27</f>
        <v>-42</v>
      </c>
      <c r="C28" s="42">
        <f t="shared" ref="C28:K28" si="3">C26-C27</f>
        <v>-29</v>
      </c>
      <c r="D28" s="42">
        <f t="shared" si="3"/>
        <v>24</v>
      </c>
      <c r="E28" s="42">
        <f t="shared" si="3"/>
        <v>-27</v>
      </c>
      <c r="F28" s="42">
        <f t="shared" si="3"/>
        <v>79</v>
      </c>
      <c r="G28" s="42">
        <f t="shared" si="3"/>
        <v>7</v>
      </c>
      <c r="H28" s="42">
        <f t="shared" si="3"/>
        <v>98</v>
      </c>
      <c r="I28" s="42">
        <f t="shared" si="3"/>
        <v>32</v>
      </c>
      <c r="J28" s="42">
        <f t="shared" si="3"/>
        <v>-37</v>
      </c>
      <c r="K28" s="42">
        <f t="shared" si="3"/>
        <v>7</v>
      </c>
      <c r="L28" s="42">
        <f>K28-B28</f>
        <v>49</v>
      </c>
    </row>
    <row r="31" spans="1:18">
      <c r="A31" s="2" t="s">
        <v>125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37" t="s">
        <v>93</v>
      </c>
    </row>
    <row r="32" spans="1:18" ht="36">
      <c r="A32" s="38"/>
      <c r="B32" s="39" t="s">
        <v>94</v>
      </c>
      <c r="C32" s="39" t="s">
        <v>95</v>
      </c>
      <c r="D32" s="39" t="s">
        <v>96</v>
      </c>
      <c r="E32" s="39" t="s">
        <v>97</v>
      </c>
      <c r="F32" s="39" t="s">
        <v>98</v>
      </c>
      <c r="G32" s="39" t="s">
        <v>99</v>
      </c>
      <c r="H32" s="39" t="s">
        <v>100</v>
      </c>
      <c r="I32" s="39" t="s">
        <v>101</v>
      </c>
      <c r="J32" s="39" t="s">
        <v>102</v>
      </c>
      <c r="K32" s="39" t="s">
        <v>103</v>
      </c>
      <c r="L32" s="39" t="s">
        <v>104</v>
      </c>
      <c r="N32" s="38"/>
      <c r="O32" s="39" t="s">
        <v>114</v>
      </c>
      <c r="P32" s="39" t="s">
        <v>115</v>
      </c>
      <c r="Q32" s="39" t="s">
        <v>116</v>
      </c>
      <c r="R32" s="39" t="s">
        <v>117</v>
      </c>
    </row>
    <row r="33" spans="1:18">
      <c r="A33" s="40" t="s">
        <v>105</v>
      </c>
      <c r="B33" s="15">
        <v>251</v>
      </c>
      <c r="C33" s="15">
        <v>273</v>
      </c>
      <c r="D33" s="15">
        <v>273</v>
      </c>
      <c r="E33" s="15">
        <v>263</v>
      </c>
      <c r="F33" s="15">
        <v>288</v>
      </c>
      <c r="G33" s="15">
        <v>272</v>
      </c>
      <c r="H33" s="96">
        <v>278</v>
      </c>
      <c r="I33" s="96">
        <v>281</v>
      </c>
      <c r="J33" s="97">
        <v>257</v>
      </c>
      <c r="K33" s="97">
        <v>277</v>
      </c>
      <c r="L33" s="42">
        <f>K33-B33</f>
        <v>26</v>
      </c>
      <c r="N33" s="43" t="s">
        <v>125</v>
      </c>
      <c r="O33" s="93">
        <v>1.79</v>
      </c>
      <c r="P33" s="93">
        <v>1.68</v>
      </c>
      <c r="Q33" s="94">
        <v>1.96</v>
      </c>
      <c r="R33" s="95">
        <v>2.17</v>
      </c>
    </row>
    <row r="34" spans="1:18">
      <c r="A34" s="9" t="s">
        <v>106</v>
      </c>
      <c r="B34" s="96">
        <v>125</v>
      </c>
      <c r="C34" s="96">
        <v>119</v>
      </c>
      <c r="D34" s="96">
        <v>155</v>
      </c>
      <c r="E34" s="96">
        <v>132</v>
      </c>
      <c r="F34" s="96">
        <v>116</v>
      </c>
      <c r="G34" s="96">
        <v>152</v>
      </c>
      <c r="H34" s="96">
        <v>126</v>
      </c>
      <c r="I34" s="96">
        <v>133</v>
      </c>
      <c r="J34" s="97">
        <v>146</v>
      </c>
      <c r="K34" s="97">
        <v>128</v>
      </c>
      <c r="L34" s="42">
        <f>K34-B34</f>
        <v>3</v>
      </c>
    </row>
    <row r="35" spans="1:18">
      <c r="A35" s="9" t="s">
        <v>107</v>
      </c>
      <c r="B35" s="42">
        <f>B33-B34</f>
        <v>126</v>
      </c>
      <c r="C35" s="42">
        <f t="shared" ref="C35:K35" si="4">C33-C34</f>
        <v>154</v>
      </c>
      <c r="D35" s="42">
        <f t="shared" si="4"/>
        <v>118</v>
      </c>
      <c r="E35" s="42">
        <f t="shared" si="4"/>
        <v>131</v>
      </c>
      <c r="F35" s="42">
        <f t="shared" si="4"/>
        <v>172</v>
      </c>
      <c r="G35" s="42">
        <f t="shared" si="4"/>
        <v>120</v>
      </c>
      <c r="H35" s="42">
        <f t="shared" si="4"/>
        <v>152</v>
      </c>
      <c r="I35" s="42">
        <f t="shared" si="4"/>
        <v>148</v>
      </c>
      <c r="J35" s="42">
        <f t="shared" si="4"/>
        <v>111</v>
      </c>
      <c r="K35" s="42">
        <f t="shared" si="4"/>
        <v>149</v>
      </c>
      <c r="L35" s="42">
        <f>K35-B35</f>
        <v>23</v>
      </c>
    </row>
    <row r="38" spans="1:18">
      <c r="A38" s="2" t="s">
        <v>126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37" t="s">
        <v>93</v>
      </c>
    </row>
    <row r="39" spans="1:18" ht="36">
      <c r="A39" s="38"/>
      <c r="B39" s="39" t="s">
        <v>94</v>
      </c>
      <c r="C39" s="39" t="s">
        <v>95</v>
      </c>
      <c r="D39" s="39" t="s">
        <v>96</v>
      </c>
      <c r="E39" s="39" t="s">
        <v>97</v>
      </c>
      <c r="F39" s="39" t="s">
        <v>98</v>
      </c>
      <c r="G39" s="39" t="s">
        <v>99</v>
      </c>
      <c r="H39" s="39" t="s">
        <v>100</v>
      </c>
      <c r="I39" s="39" t="s">
        <v>101</v>
      </c>
      <c r="J39" s="39" t="s">
        <v>102</v>
      </c>
      <c r="K39" s="39" t="s">
        <v>103</v>
      </c>
      <c r="L39" s="39" t="s">
        <v>104</v>
      </c>
      <c r="N39" s="38"/>
      <c r="O39" s="39" t="s">
        <v>114</v>
      </c>
      <c r="P39" s="39" t="s">
        <v>115</v>
      </c>
      <c r="Q39" s="39" t="s">
        <v>116</v>
      </c>
      <c r="R39" s="39" t="s">
        <v>117</v>
      </c>
    </row>
    <row r="40" spans="1:18">
      <c r="A40" s="40" t="s">
        <v>105</v>
      </c>
      <c r="B40" s="15">
        <v>369</v>
      </c>
      <c r="C40" s="15">
        <v>356</v>
      </c>
      <c r="D40" s="15">
        <v>376</v>
      </c>
      <c r="E40" s="15">
        <v>355</v>
      </c>
      <c r="F40" s="15">
        <v>392</v>
      </c>
      <c r="G40" s="15">
        <v>405</v>
      </c>
      <c r="H40" s="96">
        <v>405</v>
      </c>
      <c r="I40" s="96">
        <v>394</v>
      </c>
      <c r="J40" s="97">
        <v>355</v>
      </c>
      <c r="K40" s="97">
        <v>362</v>
      </c>
      <c r="L40" s="42">
        <f>K40-B40</f>
        <v>-7</v>
      </c>
      <c r="N40" s="43" t="s">
        <v>126</v>
      </c>
      <c r="O40" s="93"/>
      <c r="P40" s="93">
        <v>1.68</v>
      </c>
      <c r="Q40" s="94">
        <v>1.97</v>
      </c>
      <c r="R40" s="95">
        <v>2.15</v>
      </c>
    </row>
    <row r="41" spans="1:18">
      <c r="A41" s="9" t="s">
        <v>106</v>
      </c>
      <c r="B41" s="96">
        <v>263</v>
      </c>
      <c r="C41" s="96">
        <v>210</v>
      </c>
      <c r="D41" s="96">
        <v>252</v>
      </c>
      <c r="E41" s="96">
        <v>270</v>
      </c>
      <c r="F41" s="96">
        <v>234</v>
      </c>
      <c r="G41" s="96">
        <v>230</v>
      </c>
      <c r="H41" s="96">
        <v>254</v>
      </c>
      <c r="I41" s="96">
        <v>251</v>
      </c>
      <c r="J41" s="97">
        <v>271</v>
      </c>
      <c r="K41" s="97">
        <v>250</v>
      </c>
      <c r="L41" s="42">
        <f>K41-B41</f>
        <v>-13</v>
      </c>
      <c r="N41" s="3" t="s">
        <v>136</v>
      </c>
    </row>
    <row r="42" spans="1:18">
      <c r="A42" s="9" t="s">
        <v>107</v>
      </c>
      <c r="B42" s="42">
        <f>B40-B41</f>
        <v>106</v>
      </c>
      <c r="C42" s="42">
        <f t="shared" ref="C42:K42" si="5">C40-C41</f>
        <v>146</v>
      </c>
      <c r="D42" s="42">
        <f t="shared" si="5"/>
        <v>124</v>
      </c>
      <c r="E42" s="42">
        <f t="shared" si="5"/>
        <v>85</v>
      </c>
      <c r="F42" s="42">
        <f t="shared" si="5"/>
        <v>158</v>
      </c>
      <c r="G42" s="42">
        <f t="shared" si="5"/>
        <v>175</v>
      </c>
      <c r="H42" s="42">
        <f t="shared" si="5"/>
        <v>151</v>
      </c>
      <c r="I42" s="42">
        <f t="shared" si="5"/>
        <v>143</v>
      </c>
      <c r="J42" s="42">
        <f t="shared" si="5"/>
        <v>84</v>
      </c>
      <c r="K42" s="42">
        <f t="shared" si="5"/>
        <v>112</v>
      </c>
      <c r="L42" s="42">
        <f>K42-B42</f>
        <v>6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6E068-27B0-44B5-8A93-1E609DD98A77}">
  <sheetPr>
    <tabColor rgb="FF92D050"/>
  </sheetPr>
  <dimension ref="A1:S139"/>
  <sheetViews>
    <sheetView showGridLines="0" zoomScale="115" zoomScaleNormal="115" workbookViewId="0">
      <selection activeCell="H64" sqref="H64"/>
    </sheetView>
  </sheetViews>
  <sheetFormatPr defaultRowHeight="13.5"/>
  <cols>
    <col min="1" max="1" width="12.375" style="3" customWidth="1"/>
    <col min="2" max="13" width="11.25" style="3" customWidth="1"/>
    <col min="14" max="16384" width="9" style="3"/>
  </cols>
  <sheetData>
    <row r="1" spans="1:15">
      <c r="A1" s="3" t="s">
        <v>91</v>
      </c>
    </row>
    <row r="3" spans="1:15">
      <c r="A3" s="2" t="s">
        <v>137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7" t="s">
        <v>93</v>
      </c>
      <c r="O4" s="2"/>
    </row>
    <row r="5" spans="1:15" ht="24">
      <c r="A5" s="38"/>
      <c r="B5" s="39" t="s">
        <v>138</v>
      </c>
      <c r="C5" s="39" t="s">
        <v>139</v>
      </c>
      <c r="D5" s="39" t="s">
        <v>140</v>
      </c>
      <c r="E5" s="39" t="s">
        <v>141</v>
      </c>
      <c r="F5" s="39" t="s">
        <v>142</v>
      </c>
      <c r="G5" s="39" t="s">
        <v>143</v>
      </c>
      <c r="H5" s="39" t="s">
        <v>144</v>
      </c>
      <c r="I5" s="39" t="s">
        <v>145</v>
      </c>
      <c r="J5" s="39" t="s">
        <v>146</v>
      </c>
      <c r="K5" s="39" t="s">
        <v>147</v>
      </c>
      <c r="L5" s="39" t="s">
        <v>148</v>
      </c>
      <c r="M5" s="39" t="s">
        <v>149</v>
      </c>
      <c r="O5" s="2"/>
    </row>
    <row r="6" spans="1:15" s="98" customFormat="1">
      <c r="A6" s="25" t="s">
        <v>150</v>
      </c>
      <c r="B6" s="15">
        <v>1890</v>
      </c>
      <c r="C6" s="15">
        <v>1860</v>
      </c>
      <c r="D6" s="15">
        <v>2097</v>
      </c>
      <c r="E6" s="15">
        <v>1979</v>
      </c>
      <c r="F6" s="15">
        <v>2079</v>
      </c>
      <c r="G6" s="15">
        <v>2064</v>
      </c>
      <c r="H6" s="96">
        <v>2177</v>
      </c>
      <c r="I6" s="96">
        <v>2359</v>
      </c>
      <c r="J6" s="97">
        <v>2150</v>
      </c>
      <c r="K6" s="97">
        <v>2124</v>
      </c>
      <c r="L6" s="97">
        <v>2059</v>
      </c>
      <c r="M6" s="42">
        <f t="shared" ref="M6:M7" si="0">J6-B6</f>
        <v>260</v>
      </c>
      <c r="O6" s="99"/>
    </row>
    <row r="7" spans="1:15" s="98" customFormat="1">
      <c r="A7" s="96" t="s">
        <v>151</v>
      </c>
      <c r="B7" s="96">
        <v>1667</v>
      </c>
      <c r="C7" s="96">
        <v>1891</v>
      </c>
      <c r="D7" s="96">
        <v>1884</v>
      </c>
      <c r="E7" s="96">
        <v>1755</v>
      </c>
      <c r="F7" s="96">
        <v>2229</v>
      </c>
      <c r="G7" s="96">
        <v>1811</v>
      </c>
      <c r="H7" s="96">
        <v>1968</v>
      </c>
      <c r="I7" s="96">
        <v>1944</v>
      </c>
      <c r="J7" s="97">
        <v>1939</v>
      </c>
      <c r="K7" s="97">
        <v>1982</v>
      </c>
      <c r="L7" s="97">
        <v>2100</v>
      </c>
      <c r="M7" s="42">
        <f t="shared" si="0"/>
        <v>272</v>
      </c>
      <c r="O7" s="99"/>
    </row>
    <row r="8" spans="1:15">
      <c r="A8" s="9" t="s">
        <v>152</v>
      </c>
      <c r="B8" s="42">
        <f>B6-B7</f>
        <v>223</v>
      </c>
      <c r="C8" s="42">
        <f t="shared" ref="C8:I8" si="1">C6-C7</f>
        <v>-31</v>
      </c>
      <c r="D8" s="42">
        <f t="shared" si="1"/>
        <v>213</v>
      </c>
      <c r="E8" s="42">
        <f t="shared" si="1"/>
        <v>224</v>
      </c>
      <c r="F8" s="42">
        <f t="shared" si="1"/>
        <v>-150</v>
      </c>
      <c r="G8" s="42">
        <f t="shared" si="1"/>
        <v>253</v>
      </c>
      <c r="H8" s="42">
        <f t="shared" si="1"/>
        <v>209</v>
      </c>
      <c r="I8" s="42">
        <f t="shared" si="1"/>
        <v>415</v>
      </c>
      <c r="J8" s="42">
        <f>J6-J7</f>
        <v>211</v>
      </c>
      <c r="K8" s="42">
        <f t="shared" ref="K8:L8" si="2">K6-K7</f>
        <v>142</v>
      </c>
      <c r="L8" s="42">
        <f t="shared" si="2"/>
        <v>-41</v>
      </c>
      <c r="M8" s="42">
        <f>J8-B8</f>
        <v>-12</v>
      </c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7" t="s">
        <v>153</v>
      </c>
      <c r="O9" s="2"/>
    </row>
    <row r="10" spans="1:15">
      <c r="A10" s="3" t="s">
        <v>154</v>
      </c>
      <c r="B10" s="2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ht="18.75">
      <c r="A11" s="1" t="s">
        <v>155</v>
      </c>
      <c r="B11" s="2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31" spans="1:1">
      <c r="A31" s="2" t="s">
        <v>156</v>
      </c>
    </row>
    <row r="32" spans="1:1">
      <c r="A32" s="2" t="s">
        <v>157</v>
      </c>
    </row>
    <row r="33" spans="1:19" ht="40.5">
      <c r="A33" s="47"/>
      <c r="B33" s="48" t="s">
        <v>158</v>
      </c>
      <c r="C33" s="48" t="s">
        <v>159</v>
      </c>
      <c r="D33" s="48" t="s">
        <v>160</v>
      </c>
      <c r="E33" s="48" t="s">
        <v>161</v>
      </c>
      <c r="F33" s="48" t="s">
        <v>162</v>
      </c>
      <c r="G33" s="48" t="s">
        <v>163</v>
      </c>
      <c r="H33" s="48" t="s">
        <v>164</v>
      </c>
      <c r="I33" s="48" t="s">
        <v>165</v>
      </c>
      <c r="J33" s="48" t="s">
        <v>166</v>
      </c>
      <c r="K33" s="48" t="s">
        <v>167</v>
      </c>
      <c r="L33" s="48" t="s">
        <v>168</v>
      </c>
      <c r="M33" s="48" t="s">
        <v>169</v>
      </c>
      <c r="N33" s="48" t="s">
        <v>170</v>
      </c>
      <c r="O33" s="48" t="s">
        <v>171</v>
      </c>
      <c r="P33" s="48" t="s">
        <v>172</v>
      </c>
      <c r="Q33" s="48" t="s">
        <v>173</v>
      </c>
      <c r="R33" s="48" t="s">
        <v>174</v>
      </c>
      <c r="S33" s="48" t="s">
        <v>175</v>
      </c>
    </row>
    <row r="34" spans="1:19">
      <c r="A34" s="48" t="s">
        <v>63</v>
      </c>
      <c r="B34" s="48">
        <v>17</v>
      </c>
      <c r="C34" s="48">
        <v>15</v>
      </c>
      <c r="D34" s="48">
        <v>29</v>
      </c>
      <c r="E34" s="48">
        <v>-22</v>
      </c>
      <c r="F34" s="48">
        <v>-90</v>
      </c>
      <c r="G34" s="48">
        <v>122</v>
      </c>
      <c r="H34" s="48">
        <v>148</v>
      </c>
      <c r="I34" s="48">
        <v>130</v>
      </c>
      <c r="J34" s="48">
        <v>80</v>
      </c>
      <c r="K34" s="48">
        <v>44</v>
      </c>
      <c r="L34" s="48">
        <v>9</v>
      </c>
      <c r="M34" s="48">
        <v>27</v>
      </c>
      <c r="N34" s="48">
        <v>29</v>
      </c>
      <c r="O34" s="48">
        <v>32</v>
      </c>
      <c r="P34" s="48">
        <v>36</v>
      </c>
      <c r="Q34" s="48">
        <v>33</v>
      </c>
      <c r="R34" s="48">
        <v>48</v>
      </c>
      <c r="S34" s="48">
        <v>55</v>
      </c>
    </row>
    <row r="35" spans="1:19">
      <c r="A35" s="48" t="s">
        <v>64</v>
      </c>
      <c r="B35" s="48">
        <v>-7</v>
      </c>
      <c r="C35" s="48">
        <v>36</v>
      </c>
      <c r="D35" s="48">
        <v>40</v>
      </c>
      <c r="E35" s="48">
        <v>14</v>
      </c>
      <c r="F35" s="48">
        <v>-58</v>
      </c>
      <c r="G35" s="48">
        <v>157</v>
      </c>
      <c r="H35" s="48">
        <v>186</v>
      </c>
      <c r="I35" s="48">
        <v>95</v>
      </c>
      <c r="J35" s="48">
        <v>65</v>
      </c>
      <c r="K35" s="48">
        <v>34</v>
      </c>
      <c r="L35" s="48">
        <v>21</v>
      </c>
      <c r="M35" s="48">
        <v>-1</v>
      </c>
      <c r="N35" s="48">
        <v>27</v>
      </c>
      <c r="O35" s="48">
        <v>26</v>
      </c>
      <c r="P35" s="48">
        <v>45</v>
      </c>
      <c r="Q35" s="48">
        <v>36</v>
      </c>
      <c r="R35" s="48">
        <v>66</v>
      </c>
      <c r="S35" s="48">
        <v>171</v>
      </c>
    </row>
    <row r="36" spans="1:19">
      <c r="A36" s="48" t="s">
        <v>65</v>
      </c>
      <c r="B36" s="48">
        <f>SUM(B34:B35)</f>
        <v>10</v>
      </c>
      <c r="C36" s="48">
        <f t="shared" ref="C36:S36" si="3">SUM(C34:C35)</f>
        <v>51</v>
      </c>
      <c r="D36" s="48">
        <f t="shared" si="3"/>
        <v>69</v>
      </c>
      <c r="E36" s="48">
        <f t="shared" si="3"/>
        <v>-8</v>
      </c>
      <c r="F36" s="48">
        <f t="shared" si="3"/>
        <v>-148</v>
      </c>
      <c r="G36" s="48">
        <f t="shared" si="3"/>
        <v>279</v>
      </c>
      <c r="H36" s="48">
        <f t="shared" si="3"/>
        <v>334</v>
      </c>
      <c r="I36" s="48">
        <f t="shared" si="3"/>
        <v>225</v>
      </c>
      <c r="J36" s="48">
        <f t="shared" si="3"/>
        <v>145</v>
      </c>
      <c r="K36" s="48">
        <f t="shared" si="3"/>
        <v>78</v>
      </c>
      <c r="L36" s="48">
        <f t="shared" si="3"/>
        <v>30</v>
      </c>
      <c r="M36" s="48">
        <f t="shared" si="3"/>
        <v>26</v>
      </c>
      <c r="N36" s="48">
        <f t="shared" si="3"/>
        <v>56</v>
      </c>
      <c r="O36" s="48">
        <f t="shared" si="3"/>
        <v>58</v>
      </c>
      <c r="P36" s="48">
        <f t="shared" si="3"/>
        <v>81</v>
      </c>
      <c r="Q36" s="48">
        <f t="shared" si="3"/>
        <v>69</v>
      </c>
      <c r="R36" s="48">
        <f t="shared" si="3"/>
        <v>114</v>
      </c>
      <c r="S36" s="48">
        <f t="shared" si="3"/>
        <v>226</v>
      </c>
    </row>
    <row r="37" spans="1:19">
      <c r="A37" s="2"/>
    </row>
    <row r="38" spans="1:19">
      <c r="A38" s="2"/>
    </row>
    <row r="39" spans="1:19">
      <c r="A39" s="2"/>
    </row>
    <row r="40" spans="1:19">
      <c r="A40" s="2"/>
    </row>
    <row r="41" spans="1:19">
      <c r="A41" s="2"/>
    </row>
    <row r="42" spans="1:19">
      <c r="A42" s="2"/>
    </row>
    <row r="43" spans="1:19">
      <c r="A43" s="2"/>
    </row>
    <row r="44" spans="1:19">
      <c r="A44" s="2"/>
    </row>
    <row r="45" spans="1:19">
      <c r="A45" s="2"/>
    </row>
    <row r="46" spans="1:19">
      <c r="A46" s="2"/>
    </row>
    <row r="47" spans="1:19">
      <c r="A47" s="2"/>
    </row>
    <row r="48" spans="1:19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2">
      <c r="A65" s="2"/>
    </row>
    <row r="66" spans="1:12">
      <c r="A66" s="2"/>
    </row>
    <row r="67" spans="1:12">
      <c r="A67" s="2"/>
    </row>
    <row r="68" spans="1:12">
      <c r="A68" s="2"/>
    </row>
    <row r="69" spans="1:12">
      <c r="A69" s="2"/>
    </row>
    <row r="70" spans="1:12" ht="27">
      <c r="A70" s="48" t="s">
        <v>176</v>
      </c>
      <c r="B70" s="48" t="s">
        <v>177</v>
      </c>
      <c r="C70" s="48" t="s">
        <v>178</v>
      </c>
      <c r="D70" s="48" t="s">
        <v>179</v>
      </c>
      <c r="E70" s="48" t="s">
        <v>180</v>
      </c>
      <c r="F70" s="48" t="s">
        <v>181</v>
      </c>
      <c r="G70" s="48" t="s">
        <v>182</v>
      </c>
      <c r="H70" s="48" t="s">
        <v>183</v>
      </c>
      <c r="I70" s="48" t="s">
        <v>184</v>
      </c>
      <c r="J70" s="130" t="s">
        <v>185</v>
      </c>
      <c r="K70" s="130"/>
      <c r="L70" s="130"/>
    </row>
    <row r="71" spans="1:12" ht="27">
      <c r="A71" s="48" t="s">
        <v>186</v>
      </c>
      <c r="B71" s="48" t="s">
        <v>158</v>
      </c>
      <c r="C71" s="48">
        <v>46</v>
      </c>
      <c r="D71" s="48">
        <v>-26</v>
      </c>
      <c r="E71" s="48">
        <v>-79</v>
      </c>
      <c r="F71" s="48">
        <v>-56</v>
      </c>
      <c r="G71" s="48">
        <v>-16</v>
      </c>
      <c r="H71" s="48">
        <v>14</v>
      </c>
      <c r="I71" s="48">
        <v>-20</v>
      </c>
      <c r="J71" s="48">
        <v>114</v>
      </c>
      <c r="K71" s="48">
        <v>121</v>
      </c>
      <c r="L71" s="48">
        <f>J71-K71</f>
        <v>-7</v>
      </c>
    </row>
    <row r="72" spans="1:12" ht="27">
      <c r="A72" s="48" t="s">
        <v>186</v>
      </c>
      <c r="B72" s="48" t="s">
        <v>159</v>
      </c>
      <c r="C72" s="48">
        <v>61</v>
      </c>
      <c r="D72" s="48">
        <v>54</v>
      </c>
      <c r="E72" s="48">
        <v>-24</v>
      </c>
      <c r="F72" s="48">
        <v>-18</v>
      </c>
      <c r="G72" s="48">
        <v>-19</v>
      </c>
      <c r="H72" s="48">
        <v>-1</v>
      </c>
      <c r="I72" s="48">
        <v>24</v>
      </c>
      <c r="J72" s="48">
        <v>214</v>
      </c>
      <c r="K72" s="48">
        <v>178</v>
      </c>
      <c r="L72" s="48">
        <f t="shared" ref="L72:L106" si="4">J72-K72</f>
        <v>36</v>
      </c>
    </row>
    <row r="73" spans="1:12" ht="27">
      <c r="A73" s="48" t="s">
        <v>186</v>
      </c>
      <c r="B73" s="48" t="s">
        <v>160</v>
      </c>
      <c r="C73" s="48">
        <v>30</v>
      </c>
      <c r="D73" s="48">
        <v>37</v>
      </c>
      <c r="E73" s="48">
        <v>-5</v>
      </c>
      <c r="F73" s="48">
        <v>40</v>
      </c>
      <c r="G73" s="48">
        <v>-10</v>
      </c>
      <c r="H73" s="48">
        <v>7</v>
      </c>
      <c r="I73" s="48">
        <v>-9</v>
      </c>
      <c r="J73" s="48">
        <v>106</v>
      </c>
      <c r="K73" s="48">
        <v>66</v>
      </c>
      <c r="L73" s="48">
        <f t="shared" si="4"/>
        <v>40</v>
      </c>
    </row>
    <row r="74" spans="1:12" ht="27">
      <c r="A74" s="48" t="s">
        <v>186</v>
      </c>
      <c r="B74" s="48" t="s">
        <v>161</v>
      </c>
      <c r="C74" s="48">
        <v>69</v>
      </c>
      <c r="D74" s="48">
        <v>-5</v>
      </c>
      <c r="E74" s="48">
        <v>-140</v>
      </c>
      <c r="F74" s="48">
        <v>-239</v>
      </c>
      <c r="G74" s="48">
        <v>-263</v>
      </c>
      <c r="H74" s="48">
        <v>-192</v>
      </c>
      <c r="I74" s="48">
        <v>-180</v>
      </c>
      <c r="J74" s="48">
        <v>148</v>
      </c>
      <c r="K74" s="48">
        <v>134</v>
      </c>
      <c r="L74" s="48">
        <f t="shared" si="4"/>
        <v>14</v>
      </c>
    </row>
    <row r="75" spans="1:12" ht="27">
      <c r="A75" s="48" t="s">
        <v>186</v>
      </c>
      <c r="B75" s="48" t="s">
        <v>162</v>
      </c>
      <c r="C75" s="48">
        <v>314</v>
      </c>
      <c r="D75" s="48">
        <v>222</v>
      </c>
      <c r="E75" s="48">
        <v>137</v>
      </c>
      <c r="F75" s="48">
        <v>221</v>
      </c>
      <c r="G75" s="48">
        <v>153</v>
      </c>
      <c r="H75" s="48">
        <v>172</v>
      </c>
      <c r="I75" s="48">
        <v>214</v>
      </c>
      <c r="J75" s="48">
        <v>183</v>
      </c>
      <c r="K75" s="48">
        <v>241</v>
      </c>
      <c r="L75" s="48">
        <f t="shared" si="4"/>
        <v>-58</v>
      </c>
    </row>
    <row r="76" spans="1:12" ht="27">
      <c r="A76" s="48" t="s">
        <v>186</v>
      </c>
      <c r="B76" s="48" t="s">
        <v>163</v>
      </c>
      <c r="C76" s="48">
        <v>121</v>
      </c>
      <c r="D76" s="48">
        <v>129</v>
      </c>
      <c r="E76" s="48">
        <v>29</v>
      </c>
      <c r="F76" s="48">
        <v>105</v>
      </c>
      <c r="G76" s="48">
        <v>41</v>
      </c>
      <c r="H76" s="48">
        <v>112</v>
      </c>
      <c r="I76" s="48">
        <v>214</v>
      </c>
      <c r="J76" s="48">
        <v>420</v>
      </c>
      <c r="K76" s="48">
        <v>263</v>
      </c>
      <c r="L76" s="48">
        <f t="shared" si="4"/>
        <v>157</v>
      </c>
    </row>
    <row r="77" spans="1:12" ht="27">
      <c r="A77" s="48" t="s">
        <v>186</v>
      </c>
      <c r="B77" s="48" t="s">
        <v>164</v>
      </c>
      <c r="C77" s="48">
        <v>98</v>
      </c>
      <c r="D77" s="48">
        <v>67</v>
      </c>
      <c r="E77" s="48">
        <v>-26</v>
      </c>
      <c r="F77" s="48">
        <v>11</v>
      </c>
      <c r="G77" s="48">
        <v>53</v>
      </c>
      <c r="H77" s="48">
        <v>23</v>
      </c>
      <c r="I77" s="48">
        <v>31</v>
      </c>
      <c r="J77" s="48">
        <v>464</v>
      </c>
      <c r="K77" s="48">
        <v>278</v>
      </c>
      <c r="L77" s="48">
        <f t="shared" si="4"/>
        <v>186</v>
      </c>
    </row>
    <row r="78" spans="1:12" ht="27">
      <c r="A78" s="48" t="s">
        <v>186</v>
      </c>
      <c r="B78" s="48" t="s">
        <v>165</v>
      </c>
      <c r="C78" s="48">
        <v>43</v>
      </c>
      <c r="D78" s="48">
        <v>85</v>
      </c>
      <c r="E78" s="48">
        <v>10</v>
      </c>
      <c r="F78" s="48">
        <v>-7</v>
      </c>
      <c r="G78" s="48">
        <v>-7</v>
      </c>
      <c r="H78" s="48">
        <v>6</v>
      </c>
      <c r="I78" s="48">
        <v>30</v>
      </c>
      <c r="J78" s="48">
        <v>344</v>
      </c>
      <c r="K78" s="48">
        <v>249</v>
      </c>
      <c r="L78" s="48">
        <f t="shared" si="4"/>
        <v>95</v>
      </c>
    </row>
    <row r="79" spans="1:12" ht="27">
      <c r="A79" s="48" t="s">
        <v>186</v>
      </c>
      <c r="B79" s="48" t="s">
        <v>166</v>
      </c>
      <c r="C79" s="48">
        <v>45</v>
      </c>
      <c r="D79" s="48">
        <v>26</v>
      </c>
      <c r="E79" s="48">
        <v>-3</v>
      </c>
      <c r="F79" s="48">
        <v>15</v>
      </c>
      <c r="G79" s="48">
        <v>-5</v>
      </c>
      <c r="H79" s="48">
        <v>6</v>
      </c>
      <c r="I79" s="48">
        <v>29</v>
      </c>
      <c r="J79" s="48">
        <v>245</v>
      </c>
      <c r="K79" s="48">
        <v>180</v>
      </c>
      <c r="L79" s="48">
        <f t="shared" si="4"/>
        <v>65</v>
      </c>
    </row>
    <row r="80" spans="1:12" ht="27">
      <c r="A80" s="48" t="s">
        <v>186</v>
      </c>
      <c r="B80" s="48" t="s">
        <v>167</v>
      </c>
      <c r="C80" s="48">
        <v>38</v>
      </c>
      <c r="D80" s="48">
        <v>40</v>
      </c>
      <c r="E80" s="48">
        <v>-2</v>
      </c>
      <c r="F80" s="48">
        <v>1</v>
      </c>
      <c r="G80" s="48">
        <v>-8</v>
      </c>
      <c r="H80" s="48">
        <v>7</v>
      </c>
      <c r="I80" s="48">
        <v>-7</v>
      </c>
      <c r="J80" s="48">
        <v>158</v>
      </c>
      <c r="K80" s="48">
        <v>124</v>
      </c>
      <c r="L80" s="48">
        <f t="shared" si="4"/>
        <v>34</v>
      </c>
    </row>
    <row r="81" spans="1:12" ht="27">
      <c r="A81" s="48" t="s">
        <v>186</v>
      </c>
      <c r="B81" s="48" t="s">
        <v>187</v>
      </c>
      <c r="C81" s="48">
        <v>13</v>
      </c>
      <c r="D81" s="48">
        <v>39</v>
      </c>
      <c r="E81" s="48">
        <v>7</v>
      </c>
      <c r="F81" s="48">
        <v>28</v>
      </c>
      <c r="G81" s="48">
        <v>-4</v>
      </c>
      <c r="H81" s="48">
        <v>5</v>
      </c>
      <c r="I81" s="48">
        <v>35</v>
      </c>
      <c r="J81" s="48">
        <v>110</v>
      </c>
      <c r="K81" s="48">
        <v>89</v>
      </c>
      <c r="L81" s="48">
        <f t="shared" si="4"/>
        <v>21</v>
      </c>
    </row>
    <row r="82" spans="1:12" ht="27">
      <c r="A82" s="48" t="s">
        <v>186</v>
      </c>
      <c r="B82" s="48" t="s">
        <v>169</v>
      </c>
      <c r="C82" s="48">
        <v>33</v>
      </c>
      <c r="D82" s="48">
        <v>53</v>
      </c>
      <c r="E82" s="48">
        <v>19</v>
      </c>
      <c r="F82" s="48">
        <v>18</v>
      </c>
      <c r="G82" s="48">
        <v>-1</v>
      </c>
      <c r="H82" s="48">
        <v>1</v>
      </c>
      <c r="I82" s="48">
        <v>-45</v>
      </c>
      <c r="J82" s="48">
        <v>90</v>
      </c>
      <c r="K82" s="48">
        <v>91</v>
      </c>
      <c r="L82" s="48">
        <f t="shared" si="4"/>
        <v>-1</v>
      </c>
    </row>
    <row r="83" spans="1:12" ht="27">
      <c r="A83" s="48" t="s">
        <v>186</v>
      </c>
      <c r="B83" s="48" t="s">
        <v>170</v>
      </c>
      <c r="C83" s="48">
        <v>13</v>
      </c>
      <c r="D83" s="48">
        <v>18</v>
      </c>
      <c r="E83" s="48">
        <v>-1</v>
      </c>
      <c r="F83" s="48">
        <v>17</v>
      </c>
      <c r="G83" s="48">
        <v>20</v>
      </c>
      <c r="H83" s="48">
        <v>5</v>
      </c>
      <c r="I83" s="48">
        <v>13</v>
      </c>
      <c r="J83" s="48">
        <v>89</v>
      </c>
      <c r="K83" s="48">
        <v>62</v>
      </c>
      <c r="L83" s="48">
        <f t="shared" si="4"/>
        <v>27</v>
      </c>
    </row>
    <row r="84" spans="1:12" ht="27">
      <c r="A84" s="48" t="s">
        <v>186</v>
      </c>
      <c r="B84" s="48" t="s">
        <v>171</v>
      </c>
      <c r="C84" s="48">
        <v>23</v>
      </c>
      <c r="D84" s="48">
        <v>29</v>
      </c>
      <c r="E84" s="48">
        <v>30</v>
      </c>
      <c r="F84" s="48">
        <v>30</v>
      </c>
      <c r="G84" s="48">
        <v>13</v>
      </c>
      <c r="H84" s="48">
        <v>5</v>
      </c>
      <c r="I84" s="48">
        <v>23</v>
      </c>
      <c r="J84" s="48">
        <v>96</v>
      </c>
      <c r="K84" s="48">
        <v>70</v>
      </c>
      <c r="L84" s="48">
        <f t="shared" si="4"/>
        <v>26</v>
      </c>
    </row>
    <row r="85" spans="1:12" ht="27">
      <c r="A85" s="48" t="s">
        <v>186</v>
      </c>
      <c r="B85" s="48" t="s">
        <v>172</v>
      </c>
      <c r="C85" s="48">
        <v>-1</v>
      </c>
      <c r="D85" s="48">
        <v>29</v>
      </c>
      <c r="E85" s="48">
        <v>32</v>
      </c>
      <c r="F85" s="48">
        <v>5</v>
      </c>
      <c r="G85" s="48">
        <v>3</v>
      </c>
      <c r="H85" s="48">
        <v>36</v>
      </c>
      <c r="I85" s="48">
        <v>22</v>
      </c>
      <c r="J85" s="48">
        <v>75</v>
      </c>
      <c r="K85" s="48">
        <v>30</v>
      </c>
      <c r="L85" s="48">
        <f t="shared" si="4"/>
        <v>45</v>
      </c>
    </row>
    <row r="86" spans="1:12" ht="27">
      <c r="A86" s="48" t="s">
        <v>186</v>
      </c>
      <c r="B86" s="48" t="s">
        <v>173</v>
      </c>
      <c r="C86" s="48">
        <v>3</v>
      </c>
      <c r="D86" s="48">
        <v>35</v>
      </c>
      <c r="E86" s="48">
        <v>13</v>
      </c>
      <c r="F86" s="48">
        <v>7</v>
      </c>
      <c r="G86" s="48">
        <v>32</v>
      </c>
      <c r="H86" s="48">
        <v>22</v>
      </c>
      <c r="I86" s="48">
        <v>27</v>
      </c>
      <c r="J86" s="48">
        <v>58</v>
      </c>
      <c r="K86" s="48">
        <v>22</v>
      </c>
      <c r="L86" s="48">
        <f t="shared" si="4"/>
        <v>36</v>
      </c>
    </row>
    <row r="87" spans="1:12" ht="27">
      <c r="A87" s="48" t="s">
        <v>186</v>
      </c>
      <c r="B87" s="48" t="s">
        <v>174</v>
      </c>
      <c r="C87" s="48">
        <v>19</v>
      </c>
      <c r="D87" s="48">
        <v>27</v>
      </c>
      <c r="E87" s="48">
        <v>21</v>
      </c>
      <c r="F87" s="48">
        <v>13</v>
      </c>
      <c r="G87" s="48">
        <v>47</v>
      </c>
      <c r="H87" s="48">
        <v>22</v>
      </c>
      <c r="I87" s="48">
        <v>38</v>
      </c>
      <c r="J87" s="48">
        <v>100</v>
      </c>
      <c r="K87" s="48">
        <v>34</v>
      </c>
      <c r="L87" s="48">
        <f t="shared" si="4"/>
        <v>66</v>
      </c>
    </row>
    <row r="88" spans="1:12" ht="27">
      <c r="A88" s="48" t="s">
        <v>186</v>
      </c>
      <c r="B88" s="48" t="s">
        <v>175</v>
      </c>
      <c r="C88" s="48">
        <v>13</v>
      </c>
      <c r="D88" s="48">
        <v>20</v>
      </c>
      <c r="E88" s="48">
        <v>9</v>
      </c>
      <c r="F88" s="48">
        <v>30</v>
      </c>
      <c r="G88" s="48">
        <v>39</v>
      </c>
      <c r="H88" s="48">
        <v>16</v>
      </c>
      <c r="I88" s="48">
        <v>2</v>
      </c>
      <c r="J88" s="48">
        <v>238</v>
      </c>
      <c r="K88" s="48">
        <v>67</v>
      </c>
      <c r="L88" s="48">
        <f t="shared" si="4"/>
        <v>171</v>
      </c>
    </row>
    <row r="89" spans="1:12" ht="27">
      <c r="A89" s="48" t="s">
        <v>188</v>
      </c>
      <c r="B89" s="48" t="s">
        <v>158</v>
      </c>
      <c r="C89" s="48">
        <v>63</v>
      </c>
      <c r="D89" s="48">
        <v>40</v>
      </c>
      <c r="E89" s="48">
        <v>-83</v>
      </c>
      <c r="F89" s="48">
        <v>-67</v>
      </c>
      <c r="G89" s="48">
        <v>-38</v>
      </c>
      <c r="H89" s="48">
        <v>-47</v>
      </c>
      <c r="I89" s="48">
        <v>40</v>
      </c>
      <c r="J89" s="48">
        <v>147</v>
      </c>
      <c r="K89" s="48">
        <v>130</v>
      </c>
      <c r="L89" s="48">
        <f t="shared" si="4"/>
        <v>17</v>
      </c>
    </row>
    <row r="90" spans="1:12" ht="27">
      <c r="A90" s="48" t="s">
        <v>188</v>
      </c>
      <c r="B90" s="48" t="s">
        <v>159</v>
      </c>
      <c r="C90" s="48">
        <v>60</v>
      </c>
      <c r="D90" s="48">
        <v>-2</v>
      </c>
      <c r="E90" s="48">
        <v>-40</v>
      </c>
      <c r="F90" s="48">
        <v>6</v>
      </c>
      <c r="G90" s="48">
        <v>5</v>
      </c>
      <c r="H90" s="48">
        <v>25</v>
      </c>
      <c r="I90" s="48">
        <v>-9</v>
      </c>
      <c r="J90" s="48">
        <v>213</v>
      </c>
      <c r="K90" s="48">
        <v>198</v>
      </c>
      <c r="L90" s="48">
        <f t="shared" si="4"/>
        <v>15</v>
      </c>
    </row>
    <row r="91" spans="1:12" ht="27">
      <c r="A91" s="48" t="s">
        <v>188</v>
      </c>
      <c r="B91" s="48" t="s">
        <v>160</v>
      </c>
      <c r="C91" s="48">
        <v>51</v>
      </c>
      <c r="D91" s="48">
        <v>-9</v>
      </c>
      <c r="E91" s="48">
        <v>-20</v>
      </c>
      <c r="F91" s="48">
        <v>-64</v>
      </c>
      <c r="G91" s="48">
        <v>-62</v>
      </c>
      <c r="H91" s="48">
        <v>-13</v>
      </c>
      <c r="I91" s="48">
        <v>-55</v>
      </c>
      <c r="J91" s="48">
        <v>100</v>
      </c>
      <c r="K91" s="48">
        <v>71</v>
      </c>
      <c r="L91" s="48">
        <f t="shared" si="4"/>
        <v>29</v>
      </c>
    </row>
    <row r="92" spans="1:12" ht="27">
      <c r="A92" s="48" t="s">
        <v>188</v>
      </c>
      <c r="B92" s="48" t="s">
        <v>161</v>
      </c>
      <c r="C92" s="48">
        <v>28</v>
      </c>
      <c r="D92" s="48">
        <v>-108</v>
      </c>
      <c r="E92" s="48">
        <v>-163</v>
      </c>
      <c r="F92" s="48">
        <v>-241</v>
      </c>
      <c r="G92" s="48">
        <v>-254</v>
      </c>
      <c r="H92" s="48">
        <v>-270</v>
      </c>
      <c r="I92" s="48">
        <v>-254</v>
      </c>
      <c r="J92" s="48">
        <v>118</v>
      </c>
      <c r="K92" s="48">
        <v>140</v>
      </c>
      <c r="L92" s="48">
        <f t="shared" si="4"/>
        <v>-22</v>
      </c>
    </row>
    <row r="93" spans="1:12" ht="27">
      <c r="A93" s="48" t="s">
        <v>188</v>
      </c>
      <c r="B93" s="48" t="s">
        <v>162</v>
      </c>
      <c r="C93" s="48">
        <v>309</v>
      </c>
      <c r="D93" s="48">
        <v>218</v>
      </c>
      <c r="E93" s="48">
        <v>102</v>
      </c>
      <c r="F93" s="48">
        <v>200</v>
      </c>
      <c r="G93" s="48">
        <v>90</v>
      </c>
      <c r="H93" s="48">
        <v>187</v>
      </c>
      <c r="I93" s="48">
        <v>244</v>
      </c>
      <c r="J93" s="48">
        <v>159</v>
      </c>
      <c r="K93" s="48">
        <v>249</v>
      </c>
      <c r="L93" s="48">
        <f t="shared" si="4"/>
        <v>-90</v>
      </c>
    </row>
    <row r="94" spans="1:12" ht="27">
      <c r="A94" s="48" t="s">
        <v>188</v>
      </c>
      <c r="B94" s="48" t="s">
        <v>163</v>
      </c>
      <c r="C94" s="48">
        <v>214</v>
      </c>
      <c r="D94" s="48">
        <v>172</v>
      </c>
      <c r="E94" s="48">
        <v>74</v>
      </c>
      <c r="F94" s="48">
        <v>157</v>
      </c>
      <c r="G94" s="48">
        <v>150</v>
      </c>
      <c r="H94" s="48">
        <v>137</v>
      </c>
      <c r="I94" s="48">
        <v>158</v>
      </c>
      <c r="J94" s="48">
        <v>363</v>
      </c>
      <c r="K94" s="48">
        <v>241</v>
      </c>
      <c r="L94" s="48">
        <f t="shared" si="4"/>
        <v>122</v>
      </c>
    </row>
    <row r="95" spans="1:12" ht="27">
      <c r="A95" s="48" t="s">
        <v>188</v>
      </c>
      <c r="B95" s="48" t="s">
        <v>164</v>
      </c>
      <c r="C95" s="48">
        <v>134</v>
      </c>
      <c r="D95" s="48">
        <v>53</v>
      </c>
      <c r="E95" s="48">
        <v>5</v>
      </c>
      <c r="F95" s="48">
        <v>25</v>
      </c>
      <c r="G95" s="48">
        <v>28</v>
      </c>
      <c r="H95" s="48">
        <v>20</v>
      </c>
      <c r="I95" s="48">
        <v>72</v>
      </c>
      <c r="J95" s="48">
        <v>416</v>
      </c>
      <c r="K95" s="48">
        <v>268</v>
      </c>
      <c r="L95" s="48">
        <f t="shared" si="4"/>
        <v>148</v>
      </c>
    </row>
    <row r="96" spans="1:12" ht="27">
      <c r="A96" s="48" t="s">
        <v>188</v>
      </c>
      <c r="B96" s="48" t="s">
        <v>165</v>
      </c>
      <c r="C96" s="48">
        <v>24</v>
      </c>
      <c r="D96" s="48">
        <v>21</v>
      </c>
      <c r="E96" s="48">
        <v>-8</v>
      </c>
      <c r="F96" s="48">
        <v>-30</v>
      </c>
      <c r="G96" s="48">
        <v>-24</v>
      </c>
      <c r="H96" s="48">
        <v>-5</v>
      </c>
      <c r="I96" s="48">
        <v>35</v>
      </c>
      <c r="J96" s="48">
        <v>360</v>
      </c>
      <c r="K96" s="48">
        <v>230</v>
      </c>
      <c r="L96" s="48">
        <f t="shared" si="4"/>
        <v>130</v>
      </c>
    </row>
    <row r="97" spans="1:12" ht="27">
      <c r="A97" s="48" t="s">
        <v>188</v>
      </c>
      <c r="B97" s="48" t="s">
        <v>166</v>
      </c>
      <c r="C97" s="48">
        <v>47</v>
      </c>
      <c r="D97" s="48">
        <v>32</v>
      </c>
      <c r="E97" s="48">
        <v>-14</v>
      </c>
      <c r="F97" s="48">
        <v>19</v>
      </c>
      <c r="G97" s="48">
        <v>9</v>
      </c>
      <c r="H97" s="48">
        <v>27</v>
      </c>
      <c r="I97" s="48">
        <v>36</v>
      </c>
      <c r="J97" s="48">
        <v>260</v>
      </c>
      <c r="K97" s="48">
        <v>180</v>
      </c>
      <c r="L97" s="48">
        <f t="shared" si="4"/>
        <v>80</v>
      </c>
    </row>
    <row r="98" spans="1:12" ht="27">
      <c r="A98" s="48" t="s">
        <v>188</v>
      </c>
      <c r="B98" s="48" t="s">
        <v>167</v>
      </c>
      <c r="C98" s="48">
        <v>31</v>
      </c>
      <c r="D98" s="48">
        <v>39</v>
      </c>
      <c r="E98" s="48">
        <v>13</v>
      </c>
      <c r="F98" s="48">
        <v>0</v>
      </c>
      <c r="G98" s="48">
        <v>0</v>
      </c>
      <c r="H98" s="48">
        <v>3</v>
      </c>
      <c r="I98" s="48">
        <v>2</v>
      </c>
      <c r="J98" s="48">
        <v>178</v>
      </c>
      <c r="K98" s="48">
        <v>134</v>
      </c>
      <c r="L98" s="48">
        <f t="shared" si="4"/>
        <v>44</v>
      </c>
    </row>
    <row r="99" spans="1:12" ht="27">
      <c r="A99" s="48" t="s">
        <v>188</v>
      </c>
      <c r="B99" s="48" t="s">
        <v>168</v>
      </c>
      <c r="C99" s="48">
        <v>41</v>
      </c>
      <c r="D99" s="48">
        <v>61</v>
      </c>
      <c r="E99" s="48">
        <v>19</v>
      </c>
      <c r="F99" s="48">
        <v>39</v>
      </c>
      <c r="G99" s="48">
        <v>31</v>
      </c>
      <c r="H99" s="48">
        <v>2</v>
      </c>
      <c r="I99" s="48">
        <v>9</v>
      </c>
      <c r="J99" s="48">
        <v>107</v>
      </c>
      <c r="K99" s="48">
        <v>98</v>
      </c>
      <c r="L99" s="48">
        <f t="shared" si="4"/>
        <v>9</v>
      </c>
    </row>
    <row r="100" spans="1:12" ht="27">
      <c r="A100" s="48" t="s">
        <v>188</v>
      </c>
      <c r="B100" s="48" t="s">
        <v>169</v>
      </c>
      <c r="C100" s="48">
        <v>19</v>
      </c>
      <c r="D100" s="48">
        <v>40</v>
      </c>
      <c r="E100" s="48">
        <v>-7</v>
      </c>
      <c r="F100" s="48">
        <v>19</v>
      </c>
      <c r="G100" s="48">
        <v>10</v>
      </c>
      <c r="H100" s="48">
        <v>5</v>
      </c>
      <c r="I100" s="48">
        <v>-6</v>
      </c>
      <c r="J100" s="48">
        <v>96</v>
      </c>
      <c r="K100" s="48">
        <v>69</v>
      </c>
      <c r="L100" s="48">
        <f t="shared" si="4"/>
        <v>27</v>
      </c>
    </row>
    <row r="101" spans="1:12" ht="27">
      <c r="A101" s="48" t="s">
        <v>188</v>
      </c>
      <c r="B101" s="48" t="s">
        <v>170</v>
      </c>
      <c r="C101" s="48">
        <v>17</v>
      </c>
      <c r="D101" s="48">
        <v>24</v>
      </c>
      <c r="E101" s="48">
        <v>-25</v>
      </c>
      <c r="F101" s="48">
        <v>11</v>
      </c>
      <c r="G101" s="48">
        <v>11</v>
      </c>
      <c r="H101" s="48">
        <v>2</v>
      </c>
      <c r="I101" s="48">
        <v>-11</v>
      </c>
      <c r="J101" s="48">
        <v>94</v>
      </c>
      <c r="K101" s="48">
        <v>65</v>
      </c>
      <c r="L101" s="48">
        <f t="shared" si="4"/>
        <v>29</v>
      </c>
    </row>
    <row r="102" spans="1:12" ht="27">
      <c r="A102" s="48" t="s">
        <v>188</v>
      </c>
      <c r="B102" s="48" t="s">
        <v>171</v>
      </c>
      <c r="C102" s="48">
        <v>10</v>
      </c>
      <c r="D102" s="48">
        <v>15</v>
      </c>
      <c r="E102" s="48">
        <v>12</v>
      </c>
      <c r="F102" s="48">
        <v>23</v>
      </c>
      <c r="G102" s="48">
        <v>18</v>
      </c>
      <c r="H102" s="48">
        <v>6</v>
      </c>
      <c r="I102" s="48">
        <v>-7</v>
      </c>
      <c r="J102" s="48">
        <v>87</v>
      </c>
      <c r="K102" s="48">
        <v>55</v>
      </c>
      <c r="L102" s="48">
        <f t="shared" si="4"/>
        <v>32</v>
      </c>
    </row>
    <row r="103" spans="1:12" ht="27">
      <c r="A103" s="48" t="s">
        <v>188</v>
      </c>
      <c r="B103" s="48" t="s">
        <v>172</v>
      </c>
      <c r="C103" s="48">
        <v>12</v>
      </c>
      <c r="D103" s="48">
        <v>27</v>
      </c>
      <c r="E103" s="48">
        <v>2</v>
      </c>
      <c r="F103" s="48">
        <v>9</v>
      </c>
      <c r="G103" s="48">
        <v>1</v>
      </c>
      <c r="H103" s="48">
        <v>1</v>
      </c>
      <c r="I103" s="48">
        <v>22</v>
      </c>
      <c r="J103" s="48">
        <v>73</v>
      </c>
      <c r="K103" s="48">
        <v>37</v>
      </c>
      <c r="L103" s="48">
        <f t="shared" si="4"/>
        <v>36</v>
      </c>
    </row>
    <row r="104" spans="1:12" ht="27">
      <c r="A104" s="48" t="s">
        <v>188</v>
      </c>
      <c r="B104" s="48" t="s">
        <v>173</v>
      </c>
      <c r="C104" s="48">
        <v>7</v>
      </c>
      <c r="D104" s="48">
        <v>13</v>
      </c>
      <c r="E104" s="48">
        <v>5</v>
      </c>
      <c r="F104" s="48">
        <v>8</v>
      </c>
      <c r="G104" s="48">
        <v>-5</v>
      </c>
      <c r="H104" s="48">
        <v>-11</v>
      </c>
      <c r="I104" s="48">
        <v>11</v>
      </c>
      <c r="J104" s="48">
        <v>53</v>
      </c>
      <c r="K104" s="48">
        <v>20</v>
      </c>
      <c r="L104" s="48">
        <f t="shared" si="4"/>
        <v>33</v>
      </c>
    </row>
    <row r="105" spans="1:12" ht="27">
      <c r="A105" s="48" t="s">
        <v>188</v>
      </c>
      <c r="B105" s="48" t="s">
        <v>174</v>
      </c>
      <c r="C105" s="48">
        <v>-2</v>
      </c>
      <c r="D105" s="48">
        <v>11</v>
      </c>
      <c r="E105" s="48">
        <v>11</v>
      </c>
      <c r="F105" s="48">
        <v>-3</v>
      </c>
      <c r="G105" s="48">
        <v>20</v>
      </c>
      <c r="H105" s="48">
        <v>0</v>
      </c>
      <c r="I105" s="48">
        <v>37</v>
      </c>
      <c r="J105" s="48">
        <v>67</v>
      </c>
      <c r="K105" s="48">
        <v>19</v>
      </c>
      <c r="L105" s="48">
        <f t="shared" si="4"/>
        <v>48</v>
      </c>
    </row>
    <row r="106" spans="1:12" ht="27">
      <c r="A106" s="48" t="s">
        <v>188</v>
      </c>
      <c r="B106" s="48" t="s">
        <v>175</v>
      </c>
      <c r="C106" s="48">
        <v>2</v>
      </c>
      <c r="D106" s="48">
        <v>7</v>
      </c>
      <c r="E106" s="48">
        <v>5</v>
      </c>
      <c r="F106" s="48">
        <v>5</v>
      </c>
      <c r="G106" s="48">
        <v>19</v>
      </c>
      <c r="H106" s="48">
        <v>5</v>
      </c>
      <c r="I106" s="48">
        <v>4</v>
      </c>
      <c r="J106" s="48">
        <v>79</v>
      </c>
      <c r="K106" s="48">
        <v>24</v>
      </c>
      <c r="L106" s="48">
        <f t="shared" si="4"/>
        <v>55</v>
      </c>
    </row>
    <row r="108" spans="1:12">
      <c r="A108" s="3" t="s">
        <v>189</v>
      </c>
    </row>
    <row r="109" spans="1:12" ht="18.75">
      <c r="A109" s="1" t="s">
        <v>190</v>
      </c>
    </row>
    <row r="110" spans="1:12">
      <c r="A110" s="3" t="s">
        <v>191</v>
      </c>
    </row>
    <row r="111" spans="1:12" ht="18.75">
      <c r="A111" s="1" t="s">
        <v>192</v>
      </c>
    </row>
    <row r="114" spans="1:8" ht="21.75" thickBot="1">
      <c r="A114" s="131" t="s">
        <v>193</v>
      </c>
      <c r="B114" s="131"/>
      <c r="C114" s="131"/>
      <c r="D114" s="131"/>
      <c r="E114" s="131"/>
      <c r="F114" s="131"/>
      <c r="G114" s="131"/>
      <c r="H114" s="131"/>
    </row>
    <row r="115" spans="1:8" ht="14.25" thickBot="1">
      <c r="A115" s="132"/>
      <c r="B115" s="133"/>
      <c r="C115" s="136" t="s">
        <v>194</v>
      </c>
      <c r="D115" s="137"/>
      <c r="E115" s="137"/>
      <c r="F115" s="137"/>
      <c r="G115" s="137"/>
      <c r="H115" s="137"/>
    </row>
    <row r="116" spans="1:8" ht="14.25" thickBot="1">
      <c r="A116" s="134"/>
      <c r="B116" s="135"/>
      <c r="C116" s="101">
        <v>1</v>
      </c>
      <c r="D116" s="101">
        <v>2</v>
      </c>
      <c r="E116" s="101">
        <v>3</v>
      </c>
      <c r="F116" s="101">
        <v>4</v>
      </c>
      <c r="G116" s="101">
        <v>5</v>
      </c>
      <c r="H116" s="101" t="s">
        <v>195</v>
      </c>
    </row>
    <row r="117" spans="1:8" ht="40.5" customHeight="1">
      <c r="A117" s="138" t="s">
        <v>196</v>
      </c>
      <c r="B117" s="140">
        <v>1</v>
      </c>
      <c r="C117" s="142" t="s">
        <v>197</v>
      </c>
      <c r="D117" s="142" t="s">
        <v>198</v>
      </c>
      <c r="E117" s="142" t="s">
        <v>199</v>
      </c>
      <c r="F117" s="142"/>
      <c r="G117" s="142"/>
      <c r="H117" s="91">
        <v>9</v>
      </c>
    </row>
    <row r="118" spans="1:8" ht="19.5" customHeight="1" thickBot="1">
      <c r="A118" s="139"/>
      <c r="B118" s="141"/>
      <c r="C118" s="143"/>
      <c r="D118" s="143"/>
      <c r="E118" s="143"/>
      <c r="F118" s="143"/>
      <c r="G118" s="143"/>
      <c r="H118" s="90">
        <v>-0.2195</v>
      </c>
    </row>
    <row r="119" spans="1:8" ht="55.5" customHeight="1">
      <c r="A119" s="139"/>
      <c r="B119" s="140">
        <v>2</v>
      </c>
      <c r="C119" s="142" t="s">
        <v>200</v>
      </c>
      <c r="D119" s="142" t="s">
        <v>201</v>
      </c>
      <c r="E119" s="142" t="s">
        <v>202</v>
      </c>
      <c r="F119" s="142"/>
      <c r="G119" s="142"/>
      <c r="H119" s="91">
        <v>15</v>
      </c>
    </row>
    <row r="120" spans="1:8" ht="19.5" customHeight="1" thickBot="1">
      <c r="A120" s="139"/>
      <c r="B120" s="141"/>
      <c r="C120" s="143"/>
      <c r="D120" s="143"/>
      <c r="E120" s="143"/>
      <c r="F120" s="143"/>
      <c r="G120" s="143"/>
      <c r="H120" s="90">
        <v>-0.3659</v>
      </c>
    </row>
    <row r="121" spans="1:8" ht="25.5" customHeight="1">
      <c r="A121" s="139"/>
      <c r="B121" s="140">
        <v>3</v>
      </c>
      <c r="C121" s="142" t="s">
        <v>203</v>
      </c>
      <c r="D121" s="142" t="s">
        <v>204</v>
      </c>
      <c r="E121" s="142" t="s">
        <v>205</v>
      </c>
      <c r="F121" s="142"/>
      <c r="G121" s="142"/>
      <c r="H121" s="91">
        <v>7</v>
      </c>
    </row>
    <row r="122" spans="1:8" ht="19.5" customHeight="1" thickBot="1">
      <c r="A122" s="139"/>
      <c r="B122" s="141"/>
      <c r="C122" s="143"/>
      <c r="D122" s="143"/>
      <c r="E122" s="143"/>
      <c r="F122" s="143"/>
      <c r="G122" s="143"/>
      <c r="H122" s="90">
        <v>-0.17069999999999999</v>
      </c>
    </row>
    <row r="123" spans="1:8" ht="18.75" customHeight="1">
      <c r="A123" s="139"/>
      <c r="B123" s="140">
        <v>4</v>
      </c>
      <c r="C123" s="142" t="s">
        <v>206</v>
      </c>
      <c r="D123" s="142" t="s">
        <v>207</v>
      </c>
      <c r="E123" s="142"/>
      <c r="F123" s="142"/>
      <c r="G123" s="142"/>
      <c r="H123" s="91">
        <v>5</v>
      </c>
    </row>
    <row r="124" spans="1:8" ht="19.5" customHeight="1" thickBot="1">
      <c r="A124" s="139"/>
      <c r="B124" s="141"/>
      <c r="C124" s="143"/>
      <c r="D124" s="143"/>
      <c r="E124" s="143"/>
      <c r="F124" s="143"/>
      <c r="G124" s="143"/>
      <c r="H124" s="90">
        <v>-0.122</v>
      </c>
    </row>
    <row r="125" spans="1:8" ht="40.5" customHeight="1">
      <c r="A125" s="139"/>
      <c r="B125" s="140">
        <v>5</v>
      </c>
      <c r="C125" s="142" t="s">
        <v>208</v>
      </c>
      <c r="D125" s="142"/>
      <c r="E125" s="142"/>
      <c r="F125" s="142"/>
      <c r="G125" s="142"/>
      <c r="H125" s="91">
        <v>5</v>
      </c>
    </row>
    <row r="126" spans="1:8" ht="19.5" customHeight="1" thickBot="1">
      <c r="A126" s="139"/>
      <c r="B126" s="141"/>
      <c r="C126" s="143"/>
      <c r="D126" s="143"/>
      <c r="E126" s="143"/>
      <c r="F126" s="143"/>
      <c r="G126" s="143"/>
      <c r="H126" s="90">
        <v>-0.122</v>
      </c>
    </row>
    <row r="127" spans="1:8" ht="18.75" customHeight="1">
      <c r="A127" s="139"/>
      <c r="B127" s="140" t="s">
        <v>195</v>
      </c>
      <c r="C127" s="100">
        <v>25</v>
      </c>
      <c r="D127" s="91">
        <v>11</v>
      </c>
      <c r="E127" s="91">
        <v>5</v>
      </c>
      <c r="F127" s="142"/>
      <c r="G127" s="142"/>
      <c r="H127" s="91">
        <v>41</v>
      </c>
    </row>
    <row r="128" spans="1:8" ht="19.5" customHeight="1" thickBot="1">
      <c r="A128" s="139"/>
      <c r="B128" s="141"/>
      <c r="C128" s="92">
        <v>-0.60980000000000001</v>
      </c>
      <c r="D128" s="90">
        <v>-0.26829999999999998</v>
      </c>
      <c r="E128" s="90">
        <v>-0.122</v>
      </c>
      <c r="F128" s="143"/>
      <c r="G128" s="143"/>
      <c r="H128" s="90">
        <v>-1</v>
      </c>
    </row>
    <row r="130" spans="1:1">
      <c r="A130" s="49" t="s">
        <v>209</v>
      </c>
    </row>
    <row r="131" spans="1:1">
      <c r="A131" s="50" t="s">
        <v>210</v>
      </c>
    </row>
    <row r="132" spans="1:1">
      <c r="A132" s="49" t="s">
        <v>211</v>
      </c>
    </row>
    <row r="133" spans="1:1">
      <c r="A133" s="50" t="s">
        <v>212</v>
      </c>
    </row>
    <row r="134" spans="1:1">
      <c r="A134" s="50" t="s">
        <v>213</v>
      </c>
    </row>
    <row r="136" spans="1:1">
      <c r="A136" s="3" t="s">
        <v>214</v>
      </c>
    </row>
    <row r="138" spans="1:1">
      <c r="A138" s="3" t="s">
        <v>215</v>
      </c>
    </row>
    <row r="139" spans="1:1" ht="18.75">
      <c r="A139" s="1" t="s">
        <v>216</v>
      </c>
    </row>
  </sheetData>
  <mergeCells count="38">
    <mergeCell ref="B127:B128"/>
    <mergeCell ref="F127:F128"/>
    <mergeCell ref="G127:G128"/>
    <mergeCell ref="B125:B126"/>
    <mergeCell ref="C125:C126"/>
    <mergeCell ref="D125:D126"/>
    <mergeCell ref="E125:E126"/>
    <mergeCell ref="F125:F126"/>
    <mergeCell ref="G125:G126"/>
    <mergeCell ref="G119:G120"/>
    <mergeCell ref="G123:G124"/>
    <mergeCell ref="B121:B122"/>
    <mergeCell ref="C121:C122"/>
    <mergeCell ref="D121:D122"/>
    <mergeCell ref="E121:E122"/>
    <mergeCell ref="F121:F122"/>
    <mergeCell ref="G121:G122"/>
    <mergeCell ref="B123:B124"/>
    <mergeCell ref="C123:C124"/>
    <mergeCell ref="D123:D124"/>
    <mergeCell ref="E123:E124"/>
    <mergeCell ref="F123:F124"/>
    <mergeCell ref="J70:L70"/>
    <mergeCell ref="A114:H114"/>
    <mergeCell ref="A115:B116"/>
    <mergeCell ref="C115:H115"/>
    <mergeCell ref="A117:A128"/>
    <mergeCell ref="B117:B118"/>
    <mergeCell ref="C117:C118"/>
    <mergeCell ref="D117:D118"/>
    <mergeCell ref="E117:E118"/>
    <mergeCell ref="F117:F118"/>
    <mergeCell ref="G117:G118"/>
    <mergeCell ref="B119:B120"/>
    <mergeCell ref="C119:C120"/>
    <mergeCell ref="D119:D120"/>
    <mergeCell ref="E119:E120"/>
    <mergeCell ref="F119:F120"/>
  </mergeCells>
  <phoneticPr fontId="1"/>
  <hyperlinks>
    <hyperlink ref="A11" r:id="rId1" xr:uid="{FAF5EB11-DA24-42D4-83D3-8CE44FE997E1}"/>
    <hyperlink ref="A109" r:id="rId2" location="/movement/47/47350/2/1/3/2020/5.333900736553437/41.42090017812787/142.29371418128918" xr:uid="{09CA86BD-ACC5-43E1-8BA6-EA6879D3216F}"/>
    <hyperlink ref="A139" r:id="rId3" location="/graph/47/47350/2012/2/9.031586343057834/26.503755165/128.02228335" xr:uid="{943E6294-5984-4838-9475-1CBCFABFD861}"/>
    <hyperlink ref="A111" r:id="rId4" xr:uid="{9E47433C-6006-4F90-9135-DDD488E44655}"/>
  </hyperlinks>
  <pageMargins left="0.7" right="0.7" top="0.75" bottom="0.75" header="0.3" footer="0.3"/>
  <pageSetup paperSize="9" orientation="portrait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0C08-0566-42DA-AB04-A8D508D8FAC2}">
  <sheetPr>
    <tabColor theme="8"/>
  </sheetPr>
  <dimension ref="A1:K42"/>
  <sheetViews>
    <sheetView workbookViewId="0">
      <selection activeCell="G31" sqref="G31"/>
    </sheetView>
  </sheetViews>
  <sheetFormatPr defaultRowHeight="13.5"/>
  <cols>
    <col min="1" max="16384" width="9" style="3"/>
  </cols>
  <sheetData>
    <row r="1" spans="1:11">
      <c r="A1" s="3" t="s">
        <v>217</v>
      </c>
    </row>
    <row r="3" spans="1:11">
      <c r="A3" s="2" t="s">
        <v>121</v>
      </c>
      <c r="B3" s="2"/>
      <c r="C3" s="2"/>
      <c r="D3" s="2"/>
      <c r="E3" s="2"/>
      <c r="F3" s="2"/>
      <c r="G3" s="2"/>
      <c r="H3" s="2"/>
      <c r="I3" s="2"/>
      <c r="J3" s="2"/>
      <c r="K3" s="37" t="s">
        <v>93</v>
      </c>
    </row>
    <row r="4" spans="1:11" ht="36">
      <c r="A4" s="38"/>
      <c r="B4" s="39" t="s">
        <v>138</v>
      </c>
      <c r="C4" s="39" t="s">
        <v>139</v>
      </c>
      <c r="D4" s="39" t="s">
        <v>140</v>
      </c>
      <c r="E4" s="39" t="s">
        <v>141</v>
      </c>
      <c r="F4" s="39" t="s">
        <v>142</v>
      </c>
      <c r="G4" s="39" t="s">
        <v>143</v>
      </c>
      <c r="H4" s="39" t="s">
        <v>144</v>
      </c>
      <c r="I4" s="39" t="s">
        <v>145</v>
      </c>
      <c r="J4" s="39" t="s">
        <v>146</v>
      </c>
      <c r="K4" s="39" t="s">
        <v>149</v>
      </c>
    </row>
    <row r="5" spans="1:11" s="98" customFormat="1">
      <c r="A5" s="25" t="s">
        <v>150</v>
      </c>
      <c r="B5" s="15">
        <v>16296</v>
      </c>
      <c r="C5" s="15">
        <v>15650</v>
      </c>
      <c r="D5" s="15">
        <v>15466</v>
      </c>
      <c r="E5" s="15">
        <v>15310</v>
      </c>
      <c r="F5" s="15">
        <v>15524</v>
      </c>
      <c r="G5" s="15">
        <v>14560</v>
      </c>
      <c r="H5" s="96">
        <v>14233</v>
      </c>
      <c r="I5" s="96">
        <v>14669</v>
      </c>
      <c r="J5" s="97">
        <v>15130</v>
      </c>
      <c r="K5" s="42">
        <f t="shared" ref="K5:K6" si="0">J5-B5</f>
        <v>-1166</v>
      </c>
    </row>
    <row r="6" spans="1:11" s="98" customFormat="1">
      <c r="A6" s="96" t="s">
        <v>151</v>
      </c>
      <c r="B6" s="96">
        <v>15520</v>
      </c>
      <c r="C6" s="96">
        <v>15599</v>
      </c>
      <c r="D6" s="96">
        <v>15826</v>
      </c>
      <c r="E6" s="96">
        <v>15786</v>
      </c>
      <c r="F6" s="96">
        <v>16080</v>
      </c>
      <c r="G6" s="96">
        <v>15757</v>
      </c>
      <c r="H6" s="96">
        <v>15770</v>
      </c>
      <c r="I6" s="96">
        <v>16623</v>
      </c>
      <c r="J6" s="97">
        <v>16756</v>
      </c>
      <c r="K6" s="42">
        <f t="shared" si="0"/>
        <v>1236</v>
      </c>
    </row>
    <row r="7" spans="1:11">
      <c r="A7" s="9" t="s">
        <v>152</v>
      </c>
      <c r="B7" s="42">
        <f>B5-B6</f>
        <v>776</v>
      </c>
      <c r="C7" s="42">
        <f t="shared" ref="C7:I7" si="1">C5-C6</f>
        <v>51</v>
      </c>
      <c r="D7" s="42">
        <f t="shared" si="1"/>
        <v>-360</v>
      </c>
      <c r="E7" s="42">
        <f t="shared" si="1"/>
        <v>-476</v>
      </c>
      <c r="F7" s="42">
        <f t="shared" si="1"/>
        <v>-556</v>
      </c>
      <c r="G7" s="42">
        <f t="shared" si="1"/>
        <v>-1197</v>
      </c>
      <c r="H7" s="42">
        <f t="shared" si="1"/>
        <v>-1537</v>
      </c>
      <c r="I7" s="42">
        <f t="shared" si="1"/>
        <v>-1954</v>
      </c>
      <c r="J7" s="42">
        <f>J5-J6</f>
        <v>-1626</v>
      </c>
      <c r="K7" s="42">
        <f>J7-B7</f>
        <v>-2402</v>
      </c>
    </row>
    <row r="10" spans="1:11">
      <c r="A10" s="2" t="s">
        <v>123</v>
      </c>
      <c r="B10" s="2"/>
      <c r="C10" s="2"/>
      <c r="D10" s="2"/>
      <c r="E10" s="2"/>
      <c r="F10" s="2"/>
      <c r="G10" s="2"/>
      <c r="H10" s="2"/>
      <c r="I10" s="2"/>
      <c r="J10" s="2"/>
      <c r="K10" s="37" t="s">
        <v>93</v>
      </c>
    </row>
    <row r="11" spans="1:11" ht="36">
      <c r="A11" s="38"/>
      <c r="B11" s="39" t="s">
        <v>138</v>
      </c>
      <c r="C11" s="39" t="s">
        <v>139</v>
      </c>
      <c r="D11" s="39" t="s">
        <v>140</v>
      </c>
      <c r="E11" s="39" t="s">
        <v>141</v>
      </c>
      <c r="F11" s="39" t="s">
        <v>142</v>
      </c>
      <c r="G11" s="39" t="s">
        <v>143</v>
      </c>
      <c r="H11" s="39" t="s">
        <v>144</v>
      </c>
      <c r="I11" s="39" t="s">
        <v>145</v>
      </c>
      <c r="J11" s="39" t="s">
        <v>146</v>
      </c>
      <c r="K11" s="39" t="s">
        <v>149</v>
      </c>
    </row>
    <row r="12" spans="1:11" s="98" customFormat="1">
      <c r="A12" s="25" t="s">
        <v>150</v>
      </c>
      <c r="B12" s="15">
        <v>3714</v>
      </c>
      <c r="C12" s="15">
        <v>3493</v>
      </c>
      <c r="D12" s="15">
        <v>3486</v>
      </c>
      <c r="E12" s="15">
        <v>3688</v>
      </c>
      <c r="F12" s="15">
        <v>3859</v>
      </c>
      <c r="G12" s="15">
        <v>3387</v>
      </c>
      <c r="H12" s="96">
        <v>3751</v>
      </c>
      <c r="I12" s="96">
        <v>3588</v>
      </c>
      <c r="J12" s="97">
        <v>3733</v>
      </c>
      <c r="K12" s="42">
        <f t="shared" ref="K12:K13" si="2">J12-B12</f>
        <v>19</v>
      </c>
    </row>
    <row r="13" spans="1:11" s="98" customFormat="1">
      <c r="A13" s="96" t="s">
        <v>151</v>
      </c>
      <c r="B13" s="96">
        <v>3341</v>
      </c>
      <c r="C13" s="96">
        <v>3233</v>
      </c>
      <c r="D13" s="96">
        <v>3311</v>
      </c>
      <c r="E13" s="96">
        <v>3296</v>
      </c>
      <c r="F13" s="96">
        <v>3467</v>
      </c>
      <c r="G13" s="96">
        <v>3559</v>
      </c>
      <c r="H13" s="96">
        <v>3211</v>
      </c>
      <c r="I13" s="96">
        <v>3634</v>
      </c>
      <c r="J13" s="97">
        <v>3577</v>
      </c>
      <c r="K13" s="42">
        <f t="shared" si="2"/>
        <v>236</v>
      </c>
    </row>
    <row r="14" spans="1:11">
      <c r="A14" s="9" t="s">
        <v>152</v>
      </c>
      <c r="B14" s="42">
        <f>B12-B13</f>
        <v>373</v>
      </c>
      <c r="C14" s="42">
        <f t="shared" ref="C14:I14" si="3">C12-C13</f>
        <v>260</v>
      </c>
      <c r="D14" s="42">
        <f t="shared" si="3"/>
        <v>175</v>
      </c>
      <c r="E14" s="42">
        <f t="shared" si="3"/>
        <v>392</v>
      </c>
      <c r="F14" s="42">
        <f t="shared" si="3"/>
        <v>392</v>
      </c>
      <c r="G14" s="42">
        <f t="shared" si="3"/>
        <v>-172</v>
      </c>
      <c r="H14" s="42">
        <f t="shared" si="3"/>
        <v>540</v>
      </c>
      <c r="I14" s="42">
        <f t="shared" si="3"/>
        <v>-46</v>
      </c>
      <c r="J14" s="42">
        <f>J12-J13</f>
        <v>156</v>
      </c>
      <c r="K14" s="42">
        <f>J14-B14</f>
        <v>-217</v>
      </c>
    </row>
    <row r="17" spans="1:11">
      <c r="A17" s="2" t="s">
        <v>122</v>
      </c>
      <c r="B17" s="2"/>
      <c r="C17" s="2"/>
      <c r="D17" s="2"/>
      <c r="E17" s="2"/>
      <c r="F17" s="2"/>
      <c r="G17" s="2"/>
      <c r="H17" s="2"/>
      <c r="I17" s="2"/>
      <c r="J17" s="2"/>
      <c r="K17" s="37" t="s">
        <v>93</v>
      </c>
    </row>
    <row r="18" spans="1:11" ht="36">
      <c r="A18" s="38"/>
      <c r="B18" s="39" t="s">
        <v>138</v>
      </c>
      <c r="C18" s="39" t="s">
        <v>139</v>
      </c>
      <c r="D18" s="39" t="s">
        <v>140</v>
      </c>
      <c r="E18" s="39" t="s">
        <v>141</v>
      </c>
      <c r="F18" s="39" t="s">
        <v>142</v>
      </c>
      <c r="G18" s="39" t="s">
        <v>143</v>
      </c>
      <c r="H18" s="39" t="s">
        <v>144</v>
      </c>
      <c r="I18" s="39" t="s">
        <v>145</v>
      </c>
      <c r="J18" s="39" t="s">
        <v>146</v>
      </c>
      <c r="K18" s="39" t="s">
        <v>149</v>
      </c>
    </row>
    <row r="19" spans="1:11" s="98" customFormat="1">
      <c r="A19" s="25" t="s">
        <v>150</v>
      </c>
      <c r="B19" s="15">
        <v>2886</v>
      </c>
      <c r="C19" s="15">
        <v>2849</v>
      </c>
      <c r="D19" s="15">
        <v>2958</v>
      </c>
      <c r="E19" s="15">
        <v>3000</v>
      </c>
      <c r="F19" s="15">
        <v>2811</v>
      </c>
      <c r="G19" s="15">
        <v>3044</v>
      </c>
      <c r="H19" s="96">
        <v>3169</v>
      </c>
      <c r="I19" s="96">
        <v>3260</v>
      </c>
      <c r="J19" s="97">
        <v>3133</v>
      </c>
      <c r="K19" s="42">
        <f t="shared" ref="K19:K20" si="4">J19-B19</f>
        <v>247</v>
      </c>
    </row>
    <row r="20" spans="1:11" s="98" customFormat="1">
      <c r="A20" s="96" t="s">
        <v>151</v>
      </c>
      <c r="B20" s="96">
        <v>2814</v>
      </c>
      <c r="C20" s="96">
        <v>2927</v>
      </c>
      <c r="D20" s="96">
        <v>2959</v>
      </c>
      <c r="E20" s="96">
        <v>3062</v>
      </c>
      <c r="F20" s="96">
        <v>3041</v>
      </c>
      <c r="G20" s="96">
        <v>2808</v>
      </c>
      <c r="H20" s="96">
        <v>3048</v>
      </c>
      <c r="I20" s="96">
        <v>3189</v>
      </c>
      <c r="J20" s="97">
        <v>3133</v>
      </c>
      <c r="K20" s="42">
        <f t="shared" si="4"/>
        <v>319</v>
      </c>
    </row>
    <row r="21" spans="1:11">
      <c r="A21" s="9" t="s">
        <v>152</v>
      </c>
      <c r="B21" s="42">
        <f>B19-B20</f>
        <v>72</v>
      </c>
      <c r="C21" s="42">
        <f t="shared" ref="C21:I21" si="5">C19-C20</f>
        <v>-78</v>
      </c>
      <c r="D21" s="42">
        <f t="shared" si="5"/>
        <v>-1</v>
      </c>
      <c r="E21" s="42">
        <f t="shared" si="5"/>
        <v>-62</v>
      </c>
      <c r="F21" s="42">
        <f t="shared" si="5"/>
        <v>-230</v>
      </c>
      <c r="G21" s="42">
        <f t="shared" si="5"/>
        <v>236</v>
      </c>
      <c r="H21" s="42">
        <f t="shared" si="5"/>
        <v>121</v>
      </c>
      <c r="I21" s="42">
        <f t="shared" si="5"/>
        <v>71</v>
      </c>
      <c r="J21" s="42">
        <f>J19-J20</f>
        <v>0</v>
      </c>
      <c r="K21" s="42">
        <f>J21-B21</f>
        <v>-72</v>
      </c>
    </row>
    <row r="24" spans="1:11">
      <c r="A24" s="2" t="s">
        <v>127</v>
      </c>
      <c r="B24" s="2"/>
      <c r="C24" s="2"/>
      <c r="D24" s="2"/>
      <c r="E24" s="2"/>
      <c r="F24" s="2"/>
      <c r="G24" s="2"/>
      <c r="H24" s="2"/>
      <c r="I24" s="2"/>
      <c r="J24" s="2"/>
      <c r="K24" s="37" t="s">
        <v>93</v>
      </c>
    </row>
    <row r="25" spans="1:11" ht="36">
      <c r="A25" s="38"/>
      <c r="B25" s="39" t="s">
        <v>138</v>
      </c>
      <c r="C25" s="39" t="s">
        <v>139</v>
      </c>
      <c r="D25" s="39" t="s">
        <v>140</v>
      </c>
      <c r="E25" s="39" t="s">
        <v>141</v>
      </c>
      <c r="F25" s="39" t="s">
        <v>142</v>
      </c>
      <c r="G25" s="39" t="s">
        <v>143</v>
      </c>
      <c r="H25" s="39" t="s">
        <v>144</v>
      </c>
      <c r="I25" s="39" t="s">
        <v>145</v>
      </c>
      <c r="J25" s="39" t="s">
        <v>146</v>
      </c>
      <c r="K25" s="39" t="s">
        <v>149</v>
      </c>
    </row>
    <row r="26" spans="1:11" s="98" customFormat="1">
      <c r="A26" s="25" t="s">
        <v>150</v>
      </c>
      <c r="B26" s="15">
        <v>1668</v>
      </c>
      <c r="C26" s="15">
        <v>1967</v>
      </c>
      <c r="D26" s="15">
        <v>2092</v>
      </c>
      <c r="E26" s="15">
        <v>1931</v>
      </c>
      <c r="F26" s="15">
        <v>2202</v>
      </c>
      <c r="G26" s="15">
        <v>2110</v>
      </c>
      <c r="H26" s="96">
        <v>1914</v>
      </c>
      <c r="I26" s="96">
        <v>1927</v>
      </c>
      <c r="J26" s="97">
        <v>2109</v>
      </c>
      <c r="K26" s="42">
        <f t="shared" ref="K26:K27" si="6">J26-B26</f>
        <v>441</v>
      </c>
    </row>
    <row r="27" spans="1:11" s="98" customFormat="1">
      <c r="A27" s="96" t="s">
        <v>151</v>
      </c>
      <c r="B27" s="96">
        <v>1642</v>
      </c>
      <c r="C27" s="96">
        <v>1576</v>
      </c>
      <c r="D27" s="96">
        <v>1598</v>
      </c>
      <c r="E27" s="96">
        <v>1533</v>
      </c>
      <c r="F27" s="96">
        <v>1626</v>
      </c>
      <c r="G27" s="96">
        <v>1720</v>
      </c>
      <c r="H27" s="96">
        <v>1627</v>
      </c>
      <c r="I27" s="96">
        <v>1679</v>
      </c>
      <c r="J27" s="97">
        <v>1755</v>
      </c>
      <c r="K27" s="42">
        <f t="shared" si="6"/>
        <v>113</v>
      </c>
    </row>
    <row r="28" spans="1:11">
      <c r="A28" s="9" t="s">
        <v>152</v>
      </c>
      <c r="B28" s="42">
        <f>B26-B27</f>
        <v>26</v>
      </c>
      <c r="C28" s="42">
        <f t="shared" ref="C28:I28" si="7">C26-C27</f>
        <v>391</v>
      </c>
      <c r="D28" s="42">
        <f t="shared" si="7"/>
        <v>494</v>
      </c>
      <c r="E28" s="42">
        <f t="shared" si="7"/>
        <v>398</v>
      </c>
      <c r="F28" s="42">
        <f t="shared" si="7"/>
        <v>576</v>
      </c>
      <c r="G28" s="42">
        <f t="shared" si="7"/>
        <v>390</v>
      </c>
      <c r="H28" s="42">
        <f t="shared" si="7"/>
        <v>287</v>
      </c>
      <c r="I28" s="42">
        <f t="shared" si="7"/>
        <v>248</v>
      </c>
      <c r="J28" s="42">
        <f>J26-J27</f>
        <v>354</v>
      </c>
      <c r="K28" s="42">
        <f>J28-B28</f>
        <v>328</v>
      </c>
    </row>
    <row r="31" spans="1:11">
      <c r="A31" s="2" t="s">
        <v>125</v>
      </c>
      <c r="B31" s="2"/>
      <c r="C31" s="2"/>
      <c r="D31" s="2"/>
      <c r="E31" s="2"/>
      <c r="F31" s="2"/>
      <c r="G31" s="2"/>
      <c r="H31" s="2"/>
      <c r="I31" s="2"/>
      <c r="J31" s="2"/>
      <c r="K31" s="37" t="s">
        <v>93</v>
      </c>
    </row>
    <row r="32" spans="1:11" ht="36">
      <c r="A32" s="38"/>
      <c r="B32" s="39" t="s">
        <v>138</v>
      </c>
      <c r="C32" s="39" t="s">
        <v>139</v>
      </c>
      <c r="D32" s="39" t="s">
        <v>140</v>
      </c>
      <c r="E32" s="39" t="s">
        <v>141</v>
      </c>
      <c r="F32" s="39" t="s">
        <v>142</v>
      </c>
      <c r="G32" s="39" t="s">
        <v>143</v>
      </c>
      <c r="H32" s="39" t="s">
        <v>144</v>
      </c>
      <c r="I32" s="39" t="s">
        <v>145</v>
      </c>
      <c r="J32" s="39" t="s">
        <v>146</v>
      </c>
      <c r="K32" s="39" t="s">
        <v>149</v>
      </c>
    </row>
    <row r="33" spans="1:11" s="98" customFormat="1">
      <c r="A33" s="25" t="s">
        <v>150</v>
      </c>
      <c r="B33" s="15">
        <v>1460</v>
      </c>
      <c r="C33" s="15">
        <v>1541</v>
      </c>
      <c r="D33" s="15">
        <v>1393</v>
      </c>
      <c r="E33" s="15">
        <v>1228</v>
      </c>
      <c r="F33" s="15">
        <v>1292</v>
      </c>
      <c r="G33" s="15">
        <v>1337</v>
      </c>
      <c r="H33" s="96">
        <v>1404</v>
      </c>
      <c r="I33" s="96">
        <v>1299</v>
      </c>
      <c r="J33" s="97">
        <v>1215</v>
      </c>
      <c r="K33" s="42">
        <f t="shared" ref="K33:K34" si="8">J33-B33</f>
        <v>-245</v>
      </c>
    </row>
    <row r="34" spans="1:11" s="98" customFormat="1">
      <c r="A34" s="96" t="s">
        <v>151</v>
      </c>
      <c r="B34" s="96">
        <v>1006</v>
      </c>
      <c r="C34" s="96">
        <v>1036</v>
      </c>
      <c r="D34" s="96">
        <v>1107</v>
      </c>
      <c r="E34" s="96">
        <v>1266</v>
      </c>
      <c r="F34" s="96">
        <v>1209</v>
      </c>
      <c r="G34" s="96">
        <v>1149</v>
      </c>
      <c r="H34" s="96">
        <v>1201</v>
      </c>
      <c r="I34" s="96">
        <v>1214</v>
      </c>
      <c r="J34" s="97">
        <v>1177</v>
      </c>
      <c r="K34" s="42">
        <f t="shared" si="8"/>
        <v>171</v>
      </c>
    </row>
    <row r="35" spans="1:11">
      <c r="A35" s="9" t="s">
        <v>152</v>
      </c>
      <c r="B35" s="42">
        <f>B33-B34</f>
        <v>454</v>
      </c>
      <c r="C35" s="42">
        <f t="shared" ref="C35:I35" si="9">C33-C34</f>
        <v>505</v>
      </c>
      <c r="D35" s="42">
        <f t="shared" si="9"/>
        <v>286</v>
      </c>
      <c r="E35" s="42">
        <f t="shared" si="9"/>
        <v>-38</v>
      </c>
      <c r="F35" s="42">
        <f t="shared" si="9"/>
        <v>83</v>
      </c>
      <c r="G35" s="42">
        <f t="shared" si="9"/>
        <v>188</v>
      </c>
      <c r="H35" s="42">
        <f t="shared" si="9"/>
        <v>203</v>
      </c>
      <c r="I35" s="42">
        <f t="shared" si="9"/>
        <v>85</v>
      </c>
      <c r="J35" s="42">
        <f>J33-J34</f>
        <v>38</v>
      </c>
      <c r="K35" s="42">
        <f>J35-B35</f>
        <v>-416</v>
      </c>
    </row>
    <row r="38" spans="1:11">
      <c r="A38" s="2" t="s">
        <v>126</v>
      </c>
      <c r="B38" s="2"/>
      <c r="C38" s="2"/>
      <c r="D38" s="2"/>
      <c r="E38" s="2"/>
      <c r="F38" s="2"/>
      <c r="G38" s="2"/>
      <c r="H38" s="2"/>
      <c r="I38" s="2"/>
      <c r="J38" s="2"/>
      <c r="K38" s="37" t="s">
        <v>93</v>
      </c>
    </row>
    <row r="39" spans="1:11" ht="36">
      <c r="A39" s="38"/>
      <c r="B39" s="39" t="s">
        <v>138</v>
      </c>
      <c r="C39" s="39" t="s">
        <v>139</v>
      </c>
      <c r="D39" s="39" t="s">
        <v>140</v>
      </c>
      <c r="E39" s="39" t="s">
        <v>141</v>
      </c>
      <c r="F39" s="39" t="s">
        <v>142</v>
      </c>
      <c r="G39" s="39" t="s">
        <v>143</v>
      </c>
      <c r="H39" s="39" t="s">
        <v>144</v>
      </c>
      <c r="I39" s="39" t="s">
        <v>145</v>
      </c>
      <c r="J39" s="39" t="s">
        <v>146</v>
      </c>
      <c r="K39" s="39" t="s">
        <v>149</v>
      </c>
    </row>
    <row r="40" spans="1:11" s="98" customFormat="1">
      <c r="A40" s="25" t="s">
        <v>150</v>
      </c>
      <c r="B40" s="15">
        <v>1381</v>
      </c>
      <c r="C40" s="15">
        <v>1403</v>
      </c>
      <c r="D40" s="15">
        <v>1663</v>
      </c>
      <c r="E40" s="15">
        <v>1649</v>
      </c>
      <c r="F40" s="15">
        <v>1718</v>
      </c>
      <c r="G40" s="15">
        <v>1563</v>
      </c>
      <c r="H40" s="96">
        <v>1539</v>
      </c>
      <c r="I40" s="96">
        <v>1546</v>
      </c>
      <c r="J40" s="97">
        <v>1550</v>
      </c>
      <c r="K40" s="42">
        <f t="shared" ref="K40:K41" si="10">J40-B40</f>
        <v>169</v>
      </c>
    </row>
    <row r="41" spans="1:11" s="98" customFormat="1">
      <c r="A41" s="96" t="s">
        <v>151</v>
      </c>
      <c r="B41" s="96">
        <v>1114</v>
      </c>
      <c r="C41" s="96">
        <v>1185</v>
      </c>
      <c r="D41" s="96">
        <v>1199</v>
      </c>
      <c r="E41" s="96">
        <v>1227</v>
      </c>
      <c r="F41" s="96">
        <v>1295</v>
      </c>
      <c r="G41" s="96">
        <v>1348</v>
      </c>
      <c r="H41" s="96">
        <v>1267</v>
      </c>
      <c r="I41" s="96">
        <v>1303</v>
      </c>
      <c r="J41" s="97">
        <v>1432</v>
      </c>
      <c r="K41" s="42">
        <f t="shared" si="10"/>
        <v>318</v>
      </c>
    </row>
    <row r="42" spans="1:11">
      <c r="A42" s="9" t="s">
        <v>152</v>
      </c>
      <c r="B42" s="42">
        <f>B40-B41</f>
        <v>267</v>
      </c>
      <c r="C42" s="42">
        <f t="shared" ref="C42:I42" si="11">C40-C41</f>
        <v>218</v>
      </c>
      <c r="D42" s="42">
        <f t="shared" si="11"/>
        <v>464</v>
      </c>
      <c r="E42" s="42">
        <f t="shared" si="11"/>
        <v>422</v>
      </c>
      <c r="F42" s="42">
        <f t="shared" si="11"/>
        <v>423</v>
      </c>
      <c r="G42" s="42">
        <f t="shared" si="11"/>
        <v>215</v>
      </c>
      <c r="H42" s="42">
        <f t="shared" si="11"/>
        <v>272</v>
      </c>
      <c r="I42" s="42">
        <f t="shared" si="11"/>
        <v>243</v>
      </c>
      <c r="J42" s="42">
        <f>J40-J41</f>
        <v>118</v>
      </c>
      <c r="K42" s="42">
        <f>J42-B42</f>
        <v>-149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048E0-4CD4-4ED6-BB43-1B19EFF68714}">
  <sheetPr>
    <tabColor rgb="FF92D050"/>
  </sheetPr>
  <dimension ref="A1:H44"/>
  <sheetViews>
    <sheetView showGridLines="0" zoomScaleNormal="100" workbookViewId="0">
      <selection activeCell="J25" sqref="J25"/>
    </sheetView>
  </sheetViews>
  <sheetFormatPr defaultRowHeight="13.5"/>
  <cols>
    <col min="1" max="1" width="9" style="2"/>
    <col min="2" max="2" width="22.625" style="2" customWidth="1"/>
    <col min="3" max="8" width="9" style="2"/>
    <col min="9" max="16384" width="9" style="3"/>
  </cols>
  <sheetData>
    <row r="1" spans="1:8" s="2" customFormat="1">
      <c r="A1" s="2" t="s">
        <v>218</v>
      </c>
    </row>
    <row r="3" spans="1:8" s="2" customFormat="1">
      <c r="A3" s="2" t="s">
        <v>219</v>
      </c>
    </row>
    <row r="5" spans="1:8" s="2" customFormat="1">
      <c r="B5" s="7"/>
      <c r="C5" s="7"/>
      <c r="D5" s="7"/>
      <c r="E5" s="7"/>
      <c r="F5" s="7"/>
      <c r="H5" s="26" t="s">
        <v>220</v>
      </c>
    </row>
    <row r="6" spans="1:8" s="2" customFormat="1" ht="24">
      <c r="B6" s="9"/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10" t="s">
        <v>52</v>
      </c>
    </row>
    <row r="7" spans="1:8" s="2" customFormat="1" ht="20.25" customHeight="1">
      <c r="B7" s="9" t="s">
        <v>221</v>
      </c>
      <c r="C7" s="51">
        <f t="shared" ref="C7:H7" si="0">C17</f>
        <v>782</v>
      </c>
      <c r="D7" s="51">
        <f t="shared" si="0"/>
        <v>688</v>
      </c>
      <c r="E7" s="51">
        <f t="shared" si="0"/>
        <v>639</v>
      </c>
      <c r="F7" s="51">
        <f t="shared" si="0"/>
        <v>580</v>
      </c>
      <c r="G7" s="51">
        <f t="shared" si="0"/>
        <v>564</v>
      </c>
      <c r="H7" s="51">
        <f t="shared" si="0"/>
        <v>512</v>
      </c>
    </row>
    <row r="8" spans="1:8" s="2" customFormat="1" ht="20.25" customHeight="1">
      <c r="B8" s="9" t="s">
        <v>222</v>
      </c>
      <c r="C8" s="51">
        <f t="shared" ref="C8:H8" si="1">C21</f>
        <v>2788</v>
      </c>
      <c r="D8" s="51">
        <f t="shared" si="1"/>
        <v>2947</v>
      </c>
      <c r="E8" s="51">
        <f t="shared" si="1"/>
        <v>2884</v>
      </c>
      <c r="F8" s="51">
        <f t="shared" si="1"/>
        <v>2439</v>
      </c>
      <c r="G8" s="51">
        <f t="shared" si="1"/>
        <v>2462</v>
      </c>
      <c r="H8" s="51">
        <f t="shared" si="1"/>
        <v>2568</v>
      </c>
    </row>
    <row r="9" spans="1:8" s="2" customFormat="1" ht="20.25" customHeight="1">
      <c r="B9" s="9" t="s">
        <v>223</v>
      </c>
      <c r="C9" s="51">
        <f t="shared" ref="C9:G10" si="2">C36</f>
        <v>9165</v>
      </c>
      <c r="D9" s="51">
        <f t="shared" si="2"/>
        <v>10275</v>
      </c>
      <c r="E9" s="51">
        <f t="shared" si="2"/>
        <v>10960</v>
      </c>
      <c r="F9" s="51">
        <f t="shared" si="2"/>
        <v>11264</v>
      </c>
      <c r="G9" s="51">
        <f t="shared" si="2"/>
        <v>12449</v>
      </c>
      <c r="H9" s="51">
        <f t="shared" ref="H9" si="3">H36</f>
        <v>13838</v>
      </c>
    </row>
    <row r="10" spans="1:8" s="2" customFormat="1" ht="20.25" customHeight="1">
      <c r="B10" s="9" t="s">
        <v>224</v>
      </c>
      <c r="C10" s="51">
        <f t="shared" si="2"/>
        <v>7</v>
      </c>
      <c r="D10" s="51">
        <f t="shared" si="2"/>
        <v>69</v>
      </c>
      <c r="E10" s="51">
        <f t="shared" si="2"/>
        <v>92</v>
      </c>
      <c r="F10" s="51">
        <f t="shared" si="2"/>
        <v>795</v>
      </c>
      <c r="G10" s="51">
        <f t="shared" si="2"/>
        <v>915</v>
      </c>
      <c r="H10" s="51">
        <f t="shared" ref="H10" si="4">H37</f>
        <v>343</v>
      </c>
    </row>
    <row r="11" spans="1:8" s="2" customFormat="1" ht="20.25" customHeight="1">
      <c r="B11" s="12" t="s">
        <v>225</v>
      </c>
      <c r="C11" s="51">
        <f t="shared" ref="C11:H11" si="5">SUM(C7:C10)</f>
        <v>12742</v>
      </c>
      <c r="D11" s="51">
        <f t="shared" si="5"/>
        <v>13979</v>
      </c>
      <c r="E11" s="51">
        <f t="shared" si="5"/>
        <v>14575</v>
      </c>
      <c r="F11" s="51">
        <f t="shared" si="5"/>
        <v>15078</v>
      </c>
      <c r="G11" s="51">
        <f t="shared" si="5"/>
        <v>16390</v>
      </c>
      <c r="H11" s="51">
        <f t="shared" si="5"/>
        <v>17261</v>
      </c>
    </row>
    <row r="13" spans="1:8" s="2" customFormat="1">
      <c r="B13" s="7"/>
      <c r="C13" s="7"/>
      <c r="D13" s="7"/>
      <c r="E13" s="7"/>
      <c r="F13" s="7"/>
      <c r="H13" s="26" t="s">
        <v>220</v>
      </c>
    </row>
    <row r="14" spans="1:8" s="2" customFormat="1" ht="24">
      <c r="B14" s="9"/>
      <c r="C14" s="10" t="s">
        <v>35</v>
      </c>
      <c r="D14" s="10" t="s">
        <v>36</v>
      </c>
      <c r="E14" s="10" t="s">
        <v>37</v>
      </c>
      <c r="F14" s="10" t="s">
        <v>38</v>
      </c>
      <c r="G14" s="10" t="s">
        <v>39</v>
      </c>
      <c r="H14" s="10" t="s">
        <v>52</v>
      </c>
    </row>
    <row r="15" spans="1:8" s="2" customFormat="1">
      <c r="B15" s="52" t="s">
        <v>226</v>
      </c>
      <c r="C15" s="51">
        <v>773</v>
      </c>
      <c r="D15" s="53">
        <v>669</v>
      </c>
      <c r="E15" s="53">
        <v>620</v>
      </c>
      <c r="F15" s="53">
        <v>569</v>
      </c>
      <c r="G15" s="53">
        <v>551</v>
      </c>
      <c r="H15" s="53">
        <v>498</v>
      </c>
    </row>
    <row r="16" spans="1:8" s="2" customFormat="1">
      <c r="B16" s="52" t="s">
        <v>227</v>
      </c>
      <c r="C16" s="51">
        <v>9</v>
      </c>
      <c r="D16" s="53">
        <v>19</v>
      </c>
      <c r="E16" s="53">
        <v>19</v>
      </c>
      <c r="F16" s="53">
        <v>11</v>
      </c>
      <c r="G16" s="53">
        <v>13</v>
      </c>
      <c r="H16" s="53">
        <v>14</v>
      </c>
    </row>
    <row r="17" spans="2:8" s="2" customFormat="1">
      <c r="B17" s="52" t="s">
        <v>221</v>
      </c>
      <c r="C17" s="51">
        <f t="shared" ref="C17:H17" si="6">SUM(C15:C16)</f>
        <v>782</v>
      </c>
      <c r="D17" s="51">
        <f t="shared" si="6"/>
        <v>688</v>
      </c>
      <c r="E17" s="51">
        <f t="shared" si="6"/>
        <v>639</v>
      </c>
      <c r="F17" s="51">
        <f t="shared" si="6"/>
        <v>580</v>
      </c>
      <c r="G17" s="51">
        <f t="shared" si="6"/>
        <v>564</v>
      </c>
      <c r="H17" s="51">
        <f t="shared" si="6"/>
        <v>512</v>
      </c>
    </row>
    <row r="18" spans="2:8" s="2" customFormat="1">
      <c r="B18" s="52" t="s">
        <v>228</v>
      </c>
      <c r="C18" s="51">
        <v>10</v>
      </c>
      <c r="D18" s="51">
        <v>10</v>
      </c>
      <c r="E18" s="51">
        <v>11</v>
      </c>
      <c r="F18" s="51">
        <v>3</v>
      </c>
      <c r="G18" s="51">
        <v>2</v>
      </c>
      <c r="H18" s="51">
        <v>5</v>
      </c>
    </row>
    <row r="19" spans="2:8" s="2" customFormat="1">
      <c r="B19" s="52" t="s">
        <v>229</v>
      </c>
      <c r="C19" s="51">
        <v>1732</v>
      </c>
      <c r="D19" s="51">
        <v>1847</v>
      </c>
      <c r="E19" s="51">
        <v>1656</v>
      </c>
      <c r="F19" s="51">
        <v>1427</v>
      </c>
      <c r="G19" s="51">
        <v>1483</v>
      </c>
      <c r="H19" s="51">
        <v>1673</v>
      </c>
    </row>
    <row r="20" spans="2:8" s="2" customFormat="1">
      <c r="B20" s="52" t="s">
        <v>230</v>
      </c>
      <c r="C20" s="51">
        <v>1046</v>
      </c>
      <c r="D20" s="51">
        <v>1090</v>
      </c>
      <c r="E20" s="51">
        <v>1217</v>
      </c>
      <c r="F20" s="51">
        <v>1009</v>
      </c>
      <c r="G20" s="51">
        <v>977</v>
      </c>
      <c r="H20" s="51">
        <v>890</v>
      </c>
    </row>
    <row r="21" spans="2:8" s="2" customFormat="1">
      <c r="B21" s="52" t="s">
        <v>222</v>
      </c>
      <c r="C21" s="51">
        <f t="shared" ref="C21:H21" si="7">SUM(C18:C20)</f>
        <v>2788</v>
      </c>
      <c r="D21" s="51">
        <f t="shared" si="7"/>
        <v>2947</v>
      </c>
      <c r="E21" s="51">
        <f t="shared" si="7"/>
        <v>2884</v>
      </c>
      <c r="F21" s="51">
        <f t="shared" si="7"/>
        <v>2439</v>
      </c>
      <c r="G21" s="51">
        <f t="shared" si="7"/>
        <v>2462</v>
      </c>
      <c r="H21" s="51">
        <f t="shared" si="7"/>
        <v>2568</v>
      </c>
    </row>
    <row r="22" spans="2:8" s="2" customFormat="1">
      <c r="B22" s="52" t="s">
        <v>231</v>
      </c>
      <c r="C22" s="51">
        <v>63</v>
      </c>
      <c r="D22" s="51">
        <v>82</v>
      </c>
      <c r="E22" s="51">
        <v>83</v>
      </c>
      <c r="F22" s="51">
        <v>90</v>
      </c>
      <c r="G22" s="51">
        <v>125</v>
      </c>
      <c r="H22" s="51">
        <v>100</v>
      </c>
    </row>
    <row r="23" spans="2:8" s="2" customFormat="1">
      <c r="B23" s="52" t="s">
        <v>232</v>
      </c>
      <c r="C23" s="51" t="s">
        <v>233</v>
      </c>
      <c r="D23" s="51" t="s">
        <v>234</v>
      </c>
      <c r="E23" s="51">
        <v>337</v>
      </c>
      <c r="F23" s="51">
        <v>296</v>
      </c>
      <c r="G23" s="51">
        <v>399</v>
      </c>
      <c r="H23" s="51">
        <v>429</v>
      </c>
    </row>
    <row r="24" spans="2:8" s="2" customFormat="1">
      <c r="B24" s="52" t="s">
        <v>235</v>
      </c>
      <c r="C24" s="51">
        <v>819</v>
      </c>
      <c r="D24" s="51">
        <v>855</v>
      </c>
      <c r="E24" s="51">
        <v>697</v>
      </c>
      <c r="F24" s="51">
        <v>754</v>
      </c>
      <c r="G24" s="51">
        <v>714</v>
      </c>
      <c r="H24" s="51">
        <v>784</v>
      </c>
    </row>
    <row r="25" spans="2:8" s="2" customFormat="1">
      <c r="B25" s="52" t="s">
        <v>236</v>
      </c>
      <c r="C25" s="51">
        <v>2936</v>
      </c>
      <c r="D25" s="51">
        <v>3255</v>
      </c>
      <c r="E25" s="51">
        <v>2549</v>
      </c>
      <c r="F25" s="51">
        <v>2337</v>
      </c>
      <c r="G25" s="51">
        <v>2367</v>
      </c>
      <c r="H25" s="51">
        <v>2614</v>
      </c>
    </row>
    <row r="26" spans="2:8" s="2" customFormat="1">
      <c r="B26" s="52" t="s">
        <v>237</v>
      </c>
      <c r="C26" s="51">
        <v>331</v>
      </c>
      <c r="D26" s="51">
        <v>323</v>
      </c>
      <c r="E26" s="51">
        <v>317</v>
      </c>
      <c r="F26" s="51">
        <v>309</v>
      </c>
      <c r="G26" s="51">
        <v>322</v>
      </c>
      <c r="H26" s="51">
        <v>401</v>
      </c>
    </row>
    <row r="27" spans="2:8" s="2" customFormat="1">
      <c r="B27" s="52" t="s">
        <v>238</v>
      </c>
      <c r="C27" s="51">
        <v>114</v>
      </c>
      <c r="D27" s="51">
        <v>117</v>
      </c>
      <c r="E27" s="51">
        <v>152</v>
      </c>
      <c r="F27" s="51">
        <v>297</v>
      </c>
      <c r="G27" s="51">
        <v>335</v>
      </c>
      <c r="H27" s="51">
        <v>399</v>
      </c>
    </row>
    <row r="28" spans="2:8" s="2" customFormat="1">
      <c r="B28" s="52" t="s">
        <v>239</v>
      </c>
      <c r="C28" s="51" t="s">
        <v>233</v>
      </c>
      <c r="D28" s="51" t="s">
        <v>234</v>
      </c>
      <c r="E28" s="51" t="s">
        <v>233</v>
      </c>
      <c r="F28" s="51">
        <v>484</v>
      </c>
      <c r="G28" s="51">
        <v>562</v>
      </c>
      <c r="H28" s="51">
        <v>618</v>
      </c>
    </row>
    <row r="29" spans="2:8" s="2" customFormat="1">
      <c r="B29" s="52" t="s">
        <v>240</v>
      </c>
      <c r="C29" s="51">
        <v>4075</v>
      </c>
      <c r="D29" s="51">
        <v>4733</v>
      </c>
      <c r="E29" s="51">
        <v>780</v>
      </c>
      <c r="F29" s="51">
        <v>786</v>
      </c>
      <c r="G29" s="51">
        <v>808</v>
      </c>
      <c r="H29" s="51">
        <v>893</v>
      </c>
    </row>
    <row r="30" spans="2:8" s="2" customFormat="1">
      <c r="B30" s="52" t="s">
        <v>241</v>
      </c>
      <c r="C30" s="51" t="s">
        <v>234</v>
      </c>
      <c r="D30" s="51" t="s">
        <v>234</v>
      </c>
      <c r="E30" s="51" t="s">
        <v>233</v>
      </c>
      <c r="F30" s="51">
        <v>567</v>
      </c>
      <c r="G30" s="51">
        <v>601</v>
      </c>
      <c r="H30" s="51">
        <v>626</v>
      </c>
    </row>
    <row r="31" spans="2:8" s="2" customFormat="1">
      <c r="B31" s="52" t="s">
        <v>242</v>
      </c>
      <c r="C31" s="51" t="s">
        <v>234</v>
      </c>
      <c r="D31" s="51" t="s">
        <v>234</v>
      </c>
      <c r="E31" s="51">
        <v>910</v>
      </c>
      <c r="F31" s="51">
        <v>963</v>
      </c>
      <c r="G31" s="51">
        <v>1061</v>
      </c>
      <c r="H31" s="51">
        <v>1169</v>
      </c>
    </row>
    <row r="32" spans="2:8" s="2" customFormat="1">
      <c r="B32" s="52" t="s">
        <v>243</v>
      </c>
      <c r="C32" s="51" t="s">
        <v>234</v>
      </c>
      <c r="D32" s="51" t="s">
        <v>234</v>
      </c>
      <c r="E32" s="51">
        <v>1907</v>
      </c>
      <c r="F32" s="51">
        <v>2336</v>
      </c>
      <c r="G32" s="51">
        <v>2868</v>
      </c>
      <c r="H32" s="51">
        <v>3408</v>
      </c>
    </row>
    <row r="33" spans="1:8" s="2" customFormat="1">
      <c r="B33" s="52" t="s">
        <v>244</v>
      </c>
      <c r="C33" s="51" t="s">
        <v>234</v>
      </c>
      <c r="D33" s="51" t="s">
        <v>234</v>
      </c>
      <c r="E33" s="51">
        <v>235</v>
      </c>
      <c r="F33" s="51">
        <v>150</v>
      </c>
      <c r="G33" s="51">
        <v>207</v>
      </c>
      <c r="H33" s="51">
        <v>191</v>
      </c>
    </row>
    <row r="34" spans="1:8" s="2" customFormat="1">
      <c r="B34" s="52" t="s">
        <v>245</v>
      </c>
      <c r="C34" s="51" t="s">
        <v>234</v>
      </c>
      <c r="D34" s="51" t="s">
        <v>234</v>
      </c>
      <c r="E34" s="51">
        <v>2158</v>
      </c>
      <c r="F34" s="51">
        <v>1057</v>
      </c>
      <c r="G34" s="51">
        <v>1161</v>
      </c>
      <c r="H34" s="51">
        <v>1252</v>
      </c>
    </row>
    <row r="35" spans="1:8" s="2" customFormat="1">
      <c r="B35" s="52" t="s">
        <v>246</v>
      </c>
      <c r="C35" s="51">
        <v>827</v>
      </c>
      <c r="D35" s="51">
        <v>910</v>
      </c>
      <c r="E35" s="51">
        <v>835</v>
      </c>
      <c r="F35" s="51">
        <v>838</v>
      </c>
      <c r="G35" s="51">
        <v>919</v>
      </c>
      <c r="H35" s="51">
        <v>954</v>
      </c>
    </row>
    <row r="36" spans="1:8" s="2" customFormat="1">
      <c r="B36" s="52" t="s">
        <v>223</v>
      </c>
      <c r="C36" s="51">
        <f t="shared" ref="C36:H36" si="8">SUM(C22:C35)</f>
        <v>9165</v>
      </c>
      <c r="D36" s="51">
        <f t="shared" si="8"/>
        <v>10275</v>
      </c>
      <c r="E36" s="51">
        <f t="shared" si="8"/>
        <v>10960</v>
      </c>
      <c r="F36" s="51">
        <f t="shared" si="8"/>
        <v>11264</v>
      </c>
      <c r="G36" s="51">
        <f t="shared" si="8"/>
        <v>12449</v>
      </c>
      <c r="H36" s="51">
        <f t="shared" si="8"/>
        <v>13838</v>
      </c>
    </row>
    <row r="37" spans="1:8" s="2" customFormat="1">
      <c r="B37" s="52" t="s">
        <v>224</v>
      </c>
      <c r="C37" s="51">
        <v>7</v>
      </c>
      <c r="D37" s="51">
        <v>69</v>
      </c>
      <c r="E37" s="51">
        <v>92</v>
      </c>
      <c r="F37" s="51">
        <v>795</v>
      </c>
      <c r="G37" s="51">
        <v>915</v>
      </c>
      <c r="H37" s="51">
        <v>343</v>
      </c>
    </row>
    <row r="38" spans="1:8" s="2" customFormat="1">
      <c r="B38" s="12" t="s">
        <v>225</v>
      </c>
      <c r="C38" s="51">
        <f t="shared" ref="C38:H38" si="9">C17+C21+C36+C37</f>
        <v>12742</v>
      </c>
      <c r="D38" s="51">
        <f t="shared" si="9"/>
        <v>13979</v>
      </c>
      <c r="E38" s="51">
        <f t="shared" si="9"/>
        <v>14575</v>
      </c>
      <c r="F38" s="51">
        <f t="shared" si="9"/>
        <v>15078</v>
      </c>
      <c r="G38" s="51">
        <f t="shared" si="9"/>
        <v>16390</v>
      </c>
      <c r="H38" s="51">
        <f t="shared" si="9"/>
        <v>17261</v>
      </c>
    </row>
    <row r="39" spans="1:8">
      <c r="H39" s="3"/>
    </row>
    <row r="40" spans="1:8" s="2" customFormat="1">
      <c r="B40" s="54" t="s">
        <v>247</v>
      </c>
    </row>
    <row r="41" spans="1:8" s="2" customFormat="1">
      <c r="B41" s="144" t="s">
        <v>248</v>
      </c>
      <c r="C41" s="145"/>
    </row>
    <row r="43" spans="1:8">
      <c r="A43" s="2" t="s">
        <v>249</v>
      </c>
    </row>
    <row r="44" spans="1:8" ht="18.75">
      <c r="A44" s="1" t="s">
        <v>250</v>
      </c>
    </row>
  </sheetData>
  <mergeCells count="1">
    <mergeCell ref="B41:C41"/>
  </mergeCells>
  <phoneticPr fontId="1"/>
  <hyperlinks>
    <hyperlink ref="A44" r:id="rId1" xr:uid="{EB79C8BD-38BF-45A4-A395-A32C4529CBF0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D5A6-BE51-4823-BBC7-83A43CB01071}">
  <sheetPr>
    <tabColor rgb="FF92D050"/>
  </sheetPr>
  <dimension ref="A1:W18"/>
  <sheetViews>
    <sheetView showGridLines="0" tabSelected="1" topLeftCell="A10" zoomScaleNormal="100" workbookViewId="0">
      <selection activeCell="G45" sqref="G45"/>
    </sheetView>
  </sheetViews>
  <sheetFormatPr defaultColWidth="9" defaultRowHeight="12"/>
  <cols>
    <col min="1" max="1" width="1.5" style="55" customWidth="1"/>
    <col min="2" max="3" width="15.375" style="55" customWidth="1"/>
    <col min="4" max="11" width="12.125" style="55" customWidth="1"/>
    <col min="12" max="13" width="9.375" style="55" customWidth="1"/>
    <col min="14" max="21" width="10.25" style="55" bestFit="1" customWidth="1"/>
    <col min="22" max="22" width="10.25" style="55" customWidth="1"/>
    <col min="23" max="23" width="9" style="55"/>
    <col min="24" max="16384" width="9" style="57"/>
  </cols>
  <sheetData>
    <row r="1" spans="2:22" ht="17.25">
      <c r="B1" s="56" t="s">
        <v>251</v>
      </c>
      <c r="C1" s="56"/>
    </row>
    <row r="3" spans="2:22">
      <c r="B3" s="55" t="s">
        <v>252</v>
      </c>
    </row>
    <row r="4" spans="2:22" ht="15.75" customHeight="1">
      <c r="K4" s="58" t="s">
        <v>253</v>
      </c>
      <c r="T4" s="58"/>
      <c r="V4" s="58" t="s">
        <v>254</v>
      </c>
    </row>
    <row r="5" spans="2:22" ht="24">
      <c r="B5" s="38"/>
      <c r="C5" s="39" t="s">
        <v>255</v>
      </c>
      <c r="D5" s="39" t="s">
        <v>256</v>
      </c>
      <c r="E5" s="39" t="s">
        <v>257</v>
      </c>
      <c r="F5" s="39" t="s">
        <v>258</v>
      </c>
      <c r="G5" s="39" t="s">
        <v>259</v>
      </c>
      <c r="H5" s="39" t="s">
        <v>260</v>
      </c>
      <c r="I5" s="39" t="s">
        <v>261</v>
      </c>
      <c r="J5" s="39" t="s">
        <v>262</v>
      </c>
      <c r="K5" s="39" t="s">
        <v>263</v>
      </c>
      <c r="M5" s="38"/>
      <c r="N5" s="39" t="s">
        <v>264</v>
      </c>
      <c r="O5" s="39" t="s">
        <v>256</v>
      </c>
      <c r="P5" s="39" t="s">
        <v>257</v>
      </c>
      <c r="Q5" s="39" t="s">
        <v>258</v>
      </c>
      <c r="R5" s="39" t="s">
        <v>259</v>
      </c>
      <c r="S5" s="39" t="s">
        <v>260</v>
      </c>
      <c r="T5" s="39" t="s">
        <v>261</v>
      </c>
      <c r="U5" s="39" t="s">
        <v>262</v>
      </c>
      <c r="V5" s="39" t="s">
        <v>263</v>
      </c>
    </row>
    <row r="6" spans="2:22" ht="24" customHeight="1">
      <c r="B6" s="40" t="s">
        <v>265</v>
      </c>
      <c r="C6" s="40">
        <v>5.56</v>
      </c>
      <c r="D6" s="59">
        <v>4.4400000000000004</v>
      </c>
      <c r="E6" s="59">
        <v>6.66</v>
      </c>
      <c r="F6" s="59">
        <v>7.19</v>
      </c>
      <c r="G6" s="59">
        <v>8.02</v>
      </c>
      <c r="H6" s="59">
        <v>6.59</v>
      </c>
      <c r="I6" s="59">
        <v>8.49</v>
      </c>
      <c r="J6" s="59">
        <v>7.67</v>
      </c>
      <c r="K6" s="59">
        <v>6.65</v>
      </c>
      <c r="L6" s="60"/>
      <c r="M6" s="40" t="s">
        <v>265</v>
      </c>
      <c r="N6" s="41">
        <v>556</v>
      </c>
      <c r="O6" s="15">
        <v>444</v>
      </c>
      <c r="P6" s="41">
        <v>666</v>
      </c>
      <c r="Q6" s="41">
        <v>719</v>
      </c>
      <c r="R6" s="41">
        <v>802</v>
      </c>
      <c r="S6" s="41">
        <v>659</v>
      </c>
      <c r="T6" s="41">
        <v>849</v>
      </c>
      <c r="U6" s="41">
        <v>767</v>
      </c>
      <c r="V6" s="41">
        <v>665</v>
      </c>
    </row>
    <row r="7" spans="2:22" ht="24" customHeight="1">
      <c r="B7" s="40" t="s">
        <v>266</v>
      </c>
      <c r="C7" s="40">
        <v>74.569999999999993</v>
      </c>
      <c r="D7" s="59">
        <v>85.2</v>
      </c>
      <c r="E7" s="59">
        <v>74.010000000000005</v>
      </c>
      <c r="F7" s="59">
        <v>83.9</v>
      </c>
      <c r="G7" s="59">
        <v>135.15</v>
      </c>
      <c r="H7" s="59">
        <v>138.72</v>
      </c>
      <c r="I7" s="59">
        <v>163.35</v>
      </c>
      <c r="J7" s="59">
        <v>179.27</v>
      </c>
      <c r="K7" s="59">
        <v>208.26</v>
      </c>
      <c r="L7" s="60"/>
      <c r="M7" s="40" t="s">
        <v>266</v>
      </c>
      <c r="N7" s="41">
        <v>7457</v>
      </c>
      <c r="O7" s="15">
        <v>8520</v>
      </c>
      <c r="P7" s="41">
        <v>7401</v>
      </c>
      <c r="Q7" s="41">
        <v>8390</v>
      </c>
      <c r="R7" s="41">
        <v>13515</v>
      </c>
      <c r="S7" s="41">
        <v>13872</v>
      </c>
      <c r="T7" s="41">
        <v>16335</v>
      </c>
      <c r="U7" s="41">
        <v>17927</v>
      </c>
      <c r="V7" s="41">
        <v>20826</v>
      </c>
    </row>
    <row r="8" spans="2:22" ht="24" customHeight="1">
      <c r="B8" s="40" t="s">
        <v>267</v>
      </c>
      <c r="C8" s="40">
        <v>458.18</v>
      </c>
      <c r="D8" s="59">
        <v>474.65</v>
      </c>
      <c r="E8" s="59">
        <v>505.18</v>
      </c>
      <c r="F8" s="59">
        <v>494.07</v>
      </c>
      <c r="G8" s="59">
        <v>724</v>
      </c>
      <c r="H8" s="59">
        <v>742.87</v>
      </c>
      <c r="I8" s="59">
        <v>755.87</v>
      </c>
      <c r="J8" s="59">
        <v>772.69</v>
      </c>
      <c r="K8" s="59">
        <v>786.8</v>
      </c>
      <c r="L8" s="60"/>
      <c r="M8" s="40" t="s">
        <v>267</v>
      </c>
      <c r="N8" s="41">
        <v>45818</v>
      </c>
      <c r="O8" s="15">
        <v>47465</v>
      </c>
      <c r="P8" s="41">
        <v>50518</v>
      </c>
      <c r="Q8" s="41">
        <v>49407</v>
      </c>
      <c r="R8" s="41">
        <v>72400</v>
      </c>
      <c r="S8" s="41">
        <v>74287</v>
      </c>
      <c r="T8" s="41">
        <v>75587</v>
      </c>
      <c r="U8" s="41">
        <v>77269</v>
      </c>
      <c r="V8" s="41">
        <v>78680</v>
      </c>
    </row>
    <row r="9" spans="2:22" ht="24" customHeight="1">
      <c r="B9" s="40" t="s">
        <v>268</v>
      </c>
      <c r="C9" s="63">
        <v>538.30999999999995</v>
      </c>
      <c r="D9" s="59">
        <v>564.29</v>
      </c>
      <c r="E9" s="59">
        <v>585.85</v>
      </c>
      <c r="F9" s="59">
        <v>585.16</v>
      </c>
      <c r="G9" s="59">
        <v>867.17</v>
      </c>
      <c r="H9" s="59">
        <v>885.82</v>
      </c>
      <c r="I9" s="59">
        <v>923.07</v>
      </c>
      <c r="J9" s="59">
        <v>954.92</v>
      </c>
      <c r="K9" s="59">
        <v>996.5</v>
      </c>
      <c r="L9" s="60"/>
      <c r="M9" s="40" t="s">
        <v>268</v>
      </c>
      <c r="N9" s="41">
        <f t="shared" ref="N9:T9" si="0">SUM(N6:N8)</f>
        <v>53831</v>
      </c>
      <c r="O9" s="15">
        <f t="shared" si="0"/>
        <v>56429</v>
      </c>
      <c r="P9" s="41">
        <f t="shared" si="0"/>
        <v>58585</v>
      </c>
      <c r="Q9" s="41">
        <f t="shared" si="0"/>
        <v>58516</v>
      </c>
      <c r="R9" s="41">
        <f>SUM(R6:R8)</f>
        <v>86717</v>
      </c>
      <c r="S9" s="41">
        <f t="shared" si="0"/>
        <v>88818</v>
      </c>
      <c r="T9" s="41">
        <f t="shared" si="0"/>
        <v>92771</v>
      </c>
      <c r="U9" s="41">
        <f>SUM(U6:U8)</f>
        <v>95963</v>
      </c>
      <c r="V9" s="41">
        <f>SUM(V6:V8)</f>
        <v>100171</v>
      </c>
    </row>
    <row r="10" spans="2:22" ht="13.5" customHeight="1">
      <c r="B10" s="55" t="s">
        <v>269</v>
      </c>
      <c r="D10" s="61"/>
      <c r="E10" s="61"/>
      <c r="F10" s="61"/>
      <c r="G10" s="61"/>
      <c r="H10" s="61"/>
      <c r="I10" s="61"/>
      <c r="J10" s="61"/>
      <c r="K10" s="61"/>
      <c r="M10" s="62" t="s">
        <v>270</v>
      </c>
      <c r="N10" s="61" t="s">
        <v>271</v>
      </c>
      <c r="O10" s="61" t="s">
        <v>271</v>
      </c>
      <c r="P10" s="61" t="s">
        <v>271</v>
      </c>
      <c r="Q10" s="61" t="s">
        <v>271</v>
      </c>
      <c r="R10" s="61" t="s">
        <v>271</v>
      </c>
      <c r="S10" s="61" t="s">
        <v>271</v>
      </c>
      <c r="T10" s="61" t="s">
        <v>271</v>
      </c>
      <c r="U10" s="61" t="s">
        <v>271</v>
      </c>
      <c r="V10" s="61" t="s">
        <v>271</v>
      </c>
    </row>
    <row r="11" spans="2:22">
      <c r="B11" s="55" t="s">
        <v>272</v>
      </c>
      <c r="D11" s="61"/>
      <c r="E11" s="61"/>
      <c r="F11" s="61"/>
      <c r="G11" s="61"/>
      <c r="H11" s="61"/>
      <c r="I11" s="61"/>
      <c r="J11" s="61"/>
      <c r="K11" s="61"/>
      <c r="L11" s="60"/>
    </row>
    <row r="12" spans="2:22">
      <c r="B12" s="55" t="s">
        <v>273</v>
      </c>
      <c r="D12" s="61"/>
      <c r="E12" s="61"/>
      <c r="F12" s="61"/>
      <c r="G12" s="61"/>
      <c r="H12" s="61"/>
      <c r="I12" s="61"/>
      <c r="J12" s="61"/>
      <c r="K12" s="61"/>
    </row>
    <row r="13" spans="2:22">
      <c r="B13" s="55" t="s">
        <v>274</v>
      </c>
      <c r="D13" s="61"/>
      <c r="E13" s="61"/>
      <c r="F13" s="61"/>
      <c r="G13" s="61"/>
      <c r="H13" s="61"/>
      <c r="I13" s="61"/>
      <c r="J13" s="61"/>
      <c r="K13" s="61"/>
    </row>
    <row r="14" spans="2:22">
      <c r="B14" s="55" t="s">
        <v>275</v>
      </c>
      <c r="D14" s="61"/>
      <c r="E14" s="61"/>
      <c r="F14" s="61"/>
      <c r="G14" s="61"/>
      <c r="H14" s="61"/>
      <c r="I14" s="61"/>
      <c r="J14" s="61"/>
      <c r="K14" s="61"/>
    </row>
    <row r="15" spans="2:22">
      <c r="D15" s="61"/>
      <c r="E15" s="61"/>
      <c r="F15" s="61"/>
      <c r="G15" s="61"/>
      <c r="H15" s="61"/>
      <c r="I15" s="61"/>
      <c r="J15" s="61"/>
      <c r="K15" s="61"/>
    </row>
    <row r="16" spans="2:22">
      <c r="B16" s="55" t="s">
        <v>276</v>
      </c>
      <c r="D16" s="61"/>
      <c r="E16" s="61"/>
      <c r="F16" s="61"/>
      <c r="G16" s="61"/>
      <c r="H16" s="61"/>
      <c r="I16" s="61"/>
      <c r="J16" s="61"/>
      <c r="K16" s="61"/>
    </row>
    <row r="17" spans="2:22" ht="13.5">
      <c r="B17" s="27" t="s">
        <v>277</v>
      </c>
      <c r="D17" s="61"/>
      <c r="E17" s="61"/>
      <c r="F17" s="61"/>
      <c r="G17" s="61"/>
      <c r="H17" s="61"/>
      <c r="I17" s="61"/>
      <c r="J17" s="61"/>
      <c r="K17" s="61"/>
      <c r="O17" s="60"/>
      <c r="P17" s="60"/>
      <c r="Q17" s="60"/>
      <c r="R17" s="60"/>
      <c r="S17" s="60"/>
      <c r="T17" s="60"/>
      <c r="U17" s="60"/>
      <c r="V17" s="60"/>
    </row>
    <row r="18" spans="2:22">
      <c r="D18" s="61"/>
      <c r="E18" s="61"/>
      <c r="F18" s="61"/>
      <c r="G18" s="61"/>
      <c r="H18" s="61"/>
      <c r="I18" s="61"/>
      <c r="J18" s="61"/>
      <c r="K18" s="61"/>
    </row>
  </sheetData>
  <phoneticPr fontId="1"/>
  <hyperlinks>
    <hyperlink ref="B17" r:id="rId1" xr:uid="{5FBCB926-42E0-46AB-B9B0-23104D2F9882}"/>
  </hyperlinks>
  <pageMargins left="0.7" right="0.7" top="0.75" bottom="0.75" header="0.3" footer="0.3"/>
  <pageSetup paperSize="9" orientation="portrait" horizontalDpi="300" verticalDpi="3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fd65be54-7f6e-4ddd-b437-542840c0a632">2022-08-18T22:39:28+00:00</_x65e5__x4ed8__x3068__x6642__x523b_>
    <TaxCatchAll xmlns="63a24cf7-871a-42e4-9e3d-93a47fbe8f3e" xsi:nil="true"/>
    <lcf76f155ced4ddcb4097134ff3c332f xmlns="fd65be54-7f6e-4ddd-b437-542840c0a63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4A9A9240890B4EA1479AEA670EBE91" ma:contentTypeVersion="17" ma:contentTypeDescription="新しいドキュメントを作成します。" ma:contentTypeScope="" ma:versionID="18812310ed3a3def9b150b96784224c9">
  <xsd:schema xmlns:xsd="http://www.w3.org/2001/XMLSchema" xmlns:xs="http://www.w3.org/2001/XMLSchema" xmlns:p="http://schemas.microsoft.com/office/2006/metadata/properties" xmlns:ns2="fd65be54-7f6e-4ddd-b437-542840c0a632" xmlns:ns3="63a24cf7-871a-42e4-9e3d-93a47fbe8f3e" targetNamespace="http://schemas.microsoft.com/office/2006/metadata/properties" ma:root="true" ma:fieldsID="506b1c7a1475267a9849c1278454dea2" ns2:_="" ns3:_="">
    <xsd:import namespace="fd65be54-7f6e-4ddd-b437-542840c0a632"/>
    <xsd:import namespace="63a24cf7-871a-42e4-9e3d-93a47fbe8f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_x65e5__x4ed8__x3068__x6642__x523b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5be54-7f6e-4ddd-b437-542840c0a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x65e5__x4ed8__x3068__x6642__x523b_" ma:index="21" nillable="true" ma:displayName="日付と時刻" ma:default="[today]" ma:format="DateTime" ma:internalName="_x65e5__x4ed8__x3068__x6642__x523b_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6c74e789-fb90-471a-921c-5b46ab0aee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24cf7-871a-42e4-9e3d-93a47fbe8f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d5c3117-7e95-42ac-b224-8b8565dbb912}" ma:internalName="TaxCatchAll" ma:showField="CatchAllData" ma:web="63a24cf7-871a-42e4-9e3d-93a47fbe8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352D59-7F66-4D2A-9D3F-6C2538F01036}">
  <ds:schemaRefs>
    <ds:schemaRef ds:uri="http://schemas.microsoft.com/office/2006/metadata/properties"/>
    <ds:schemaRef ds:uri="http://schemas.microsoft.com/office/infopath/2007/PartnerControls"/>
    <ds:schemaRef ds:uri="fd65be54-7f6e-4ddd-b437-542840c0a632"/>
    <ds:schemaRef ds:uri="63a24cf7-871a-42e4-9e3d-93a47fbe8f3e"/>
  </ds:schemaRefs>
</ds:datastoreItem>
</file>

<file path=customXml/itemProps2.xml><?xml version="1.0" encoding="utf-8"?>
<ds:datastoreItem xmlns:ds="http://schemas.openxmlformats.org/officeDocument/2006/customXml" ds:itemID="{2B999D02-6AE2-4068-B1A0-2D7CA1C3F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5be54-7f6e-4ddd-b437-542840c0a632"/>
    <ds:schemaRef ds:uri="63a24cf7-871a-42e4-9e3d-93a47fbe8f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02DF9A-D7B8-4191-8297-BFE1C7AB82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総人口の推移</vt:lpstr>
      <vt:lpstr>1-2人口構成の推移</vt:lpstr>
      <vt:lpstr>1-2人口ピラミッド</vt:lpstr>
      <vt:lpstr>1-3-1自然増減</vt:lpstr>
      <vt:lpstr>自然増減 近隣市町村（南部地域）</vt:lpstr>
      <vt:lpstr>1-3-2社会増減</vt:lpstr>
      <vt:lpstr>社会増減 近隣市町村（南部地域）</vt:lpstr>
      <vt:lpstr>1-4-1産業構造_就業人口</vt:lpstr>
      <vt:lpstr>1-4-1産業構造_純生産額</vt:lpstr>
      <vt:lpstr>1-4-2本町で働く産業別就業者数</vt:lpstr>
      <vt:lpstr>1-4-3常住地と従業地</vt:lpstr>
      <vt:lpstr>昼夜間人口比率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ecopal</dc:creator>
  <cp:keywords/>
  <dc:description/>
  <cp:lastModifiedBy>増田さゆり</cp:lastModifiedBy>
  <cp:revision/>
  <dcterms:created xsi:type="dcterms:W3CDTF">2022-02-01T23:46:06Z</dcterms:created>
  <dcterms:modified xsi:type="dcterms:W3CDTF">2023-03-01T01:28:12Z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0x010100954A9A9240890B4EA1479AEA670EBE91</vt:lpwstr>
  </property>
  <property fmtid="{D5CDD505-2E9C-101B-9397-08002B2CF9AE}" pid="3" name="MediaServiceImageTags">
    <vt:lpwstr/>
  </property>
</Properties>
</file>