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higenet-fsv\UserDesktop$\S00350\デスクトップ\統計はえばるH30\"/>
    </mc:Choice>
  </mc:AlternateContent>
  <bookViews>
    <workbookView xWindow="1890" yWindow="45" windowWidth="7005" windowHeight="5895"/>
  </bookViews>
  <sheets>
    <sheet name="81" sheetId="29" r:id="rId1"/>
    <sheet name="82" sheetId="52" r:id="rId2"/>
    <sheet name="83" sheetId="48" r:id="rId3"/>
    <sheet name="84" sheetId="46" r:id="rId4"/>
    <sheet name="85" sheetId="49" r:id="rId5"/>
    <sheet name="86" sheetId="50" r:id="rId6"/>
    <sheet name="87" sheetId="51" r:id="rId7"/>
    <sheet name="88" sheetId="47" r:id="rId8"/>
    <sheet name="89" sheetId="45" r:id="rId9"/>
  </sheets>
  <definedNames>
    <definedName name="_xlnm.Print_Area" localSheetId="0">'81'!$A$1:$J$56</definedName>
    <definedName name="_xlnm.Print_Area" localSheetId="1">'82'!$A$1:$M$37</definedName>
    <definedName name="_xlnm.Print_Area" localSheetId="2">'83'!$A$1:$N$17</definedName>
    <definedName name="_xlnm.Print_Area" localSheetId="3">'84'!$A$1:$R$23</definedName>
    <definedName name="_xlnm.Print_Area" localSheetId="4">'85'!$A$1:$J$23</definedName>
    <definedName name="_xlnm.Print_Area" localSheetId="5">'86'!$A$1:$L$16</definedName>
    <definedName name="_xlnm.Print_Area" localSheetId="6">'87'!$A$1:$V$18</definedName>
    <definedName name="_xlnm.Print_Area" localSheetId="7">'88'!$A$1:$O$36</definedName>
    <definedName name="_xlnm.Print_Area" localSheetId="8">'89'!$A$1:$S$35</definedName>
  </definedNames>
  <calcPr calcId="162913"/>
</workbook>
</file>

<file path=xl/calcChain.xml><?xml version="1.0" encoding="utf-8"?>
<calcChain xmlns="http://schemas.openxmlformats.org/spreadsheetml/2006/main">
  <c r="E14" i="52" l="1"/>
  <c r="I16" i="52" s="1"/>
  <c r="E4" i="52"/>
  <c r="Q17" i="51"/>
  <c r="N17" i="51"/>
  <c r="K17" i="51"/>
  <c r="H17" i="51"/>
  <c r="E17" i="51"/>
  <c r="Q16" i="51"/>
  <c r="Q15" i="51"/>
  <c r="Q14" i="51"/>
  <c r="Q13" i="51"/>
  <c r="Q12" i="51"/>
  <c r="Q11" i="51"/>
  <c r="Q10" i="51"/>
  <c r="Q9" i="51"/>
  <c r="Q8" i="51"/>
  <c r="Q7" i="51"/>
  <c r="Q6" i="51"/>
  <c r="Q5" i="51"/>
  <c r="L14" i="50"/>
  <c r="J14" i="50"/>
  <c r="H14" i="50"/>
  <c r="F14" i="50"/>
  <c r="L13" i="50"/>
  <c r="J13" i="50"/>
  <c r="H13" i="50"/>
  <c r="F13" i="50"/>
  <c r="L12" i="50"/>
  <c r="J12" i="50"/>
  <c r="H12" i="50"/>
  <c r="F12" i="50"/>
  <c r="J22" i="49"/>
  <c r="J21" i="49"/>
  <c r="J20" i="49"/>
  <c r="J19" i="49"/>
  <c r="J18" i="49"/>
  <c r="J17" i="49"/>
  <c r="J16" i="49"/>
  <c r="J15" i="49"/>
  <c r="J14" i="49"/>
  <c r="J13" i="49"/>
  <c r="J12" i="49"/>
  <c r="J11" i="49"/>
  <c r="J10" i="49"/>
  <c r="J9" i="49"/>
  <c r="J8" i="49"/>
  <c r="J7" i="49"/>
  <c r="J6" i="49"/>
  <c r="J5" i="49"/>
  <c r="J4" i="49"/>
  <c r="O26" i="47"/>
  <c r="N26" i="47"/>
  <c r="M26" i="47"/>
  <c r="L26" i="47"/>
  <c r="K26" i="47"/>
  <c r="J26" i="47"/>
  <c r="O20" i="47"/>
  <c r="N20" i="47"/>
  <c r="M20" i="47"/>
  <c r="L20" i="47"/>
  <c r="K20" i="47"/>
  <c r="J20" i="47"/>
  <c r="I20" i="47"/>
  <c r="I5" i="47" s="1"/>
  <c r="H20" i="47"/>
  <c r="G20" i="47"/>
  <c r="F20" i="47"/>
  <c r="O12" i="47"/>
  <c r="O5" i="47" s="1"/>
  <c r="N12" i="47"/>
  <c r="N5" i="47" s="1"/>
  <c r="M12" i="47"/>
  <c r="M5" i="47" s="1"/>
  <c r="L12" i="47"/>
  <c r="L5" i="47" s="1"/>
  <c r="K12" i="47"/>
  <c r="K5" i="47" s="1"/>
  <c r="J12" i="47"/>
  <c r="J5" i="47" s="1"/>
  <c r="H5" i="47"/>
  <c r="G5" i="47"/>
  <c r="F5" i="47"/>
  <c r="P22" i="46"/>
  <c r="O22" i="46"/>
  <c r="N22" i="46"/>
  <c r="M22" i="46"/>
  <c r="L22" i="46"/>
  <c r="K22" i="46"/>
  <c r="P21" i="46"/>
  <c r="O21" i="46"/>
  <c r="N21" i="46"/>
  <c r="M21" i="46"/>
  <c r="L21" i="46"/>
  <c r="K21" i="46"/>
  <c r="C21" i="46"/>
  <c r="P20" i="46"/>
  <c r="O20" i="46"/>
  <c r="N20" i="46"/>
  <c r="M20" i="46"/>
  <c r="J11" i="46"/>
  <c r="G29" i="45"/>
  <c r="G30" i="45"/>
  <c r="G31" i="45"/>
  <c r="G32" i="45"/>
  <c r="G33" i="45"/>
  <c r="G34" i="45"/>
  <c r="G28" i="45"/>
  <c r="F5" i="45"/>
  <c r="F6" i="45"/>
  <c r="F7" i="45"/>
  <c r="F8" i="45"/>
  <c r="F9" i="45"/>
  <c r="F10" i="45"/>
  <c r="F11" i="45"/>
  <c r="F12" i="45"/>
  <c r="F4" i="45"/>
  <c r="G20" i="45"/>
  <c r="G21" i="45"/>
  <c r="G22" i="45"/>
  <c r="G23" i="45"/>
  <c r="G24" i="45"/>
  <c r="G25" i="45"/>
  <c r="G26" i="45"/>
  <c r="I17" i="52" l="1"/>
  <c r="K6" i="52" s="1"/>
  <c r="K12" i="52"/>
  <c r="K11" i="52"/>
  <c r="K4" i="52"/>
  <c r="K5" i="52"/>
  <c r="K15" i="52"/>
  <c r="K13" i="52"/>
  <c r="K10" i="52"/>
  <c r="K9" i="52"/>
  <c r="K8" i="52"/>
  <c r="K7" i="52"/>
  <c r="O15" i="29"/>
  <c r="L7" i="29"/>
  <c r="L10" i="29" l="1"/>
  <c r="L9" i="29"/>
  <c r="K16" i="52"/>
  <c r="P13" i="29"/>
  <c r="P10" i="29"/>
  <c r="P8" i="29"/>
  <c r="P6" i="29"/>
  <c r="P11" i="29"/>
  <c r="P5" i="29"/>
  <c r="P14" i="29"/>
  <c r="P7" i="29"/>
  <c r="P12" i="29"/>
  <c r="P9" i="29"/>
  <c r="K17" i="52"/>
  <c r="P15" i="29" l="1"/>
</calcChain>
</file>

<file path=xl/sharedStrings.xml><?xml version="1.0" encoding="utf-8"?>
<sst xmlns="http://schemas.openxmlformats.org/spreadsheetml/2006/main" count="499" uniqueCount="351">
  <si>
    <t>棟数</t>
    <rPh sb="0" eb="2">
      <t>トウスウ</t>
    </rPh>
    <phoneticPr fontId="7"/>
  </si>
  <si>
    <t>年次別　</t>
    <rPh sb="0" eb="3">
      <t>ネンジベツ</t>
    </rPh>
    <phoneticPr fontId="7"/>
  </si>
  <si>
    <t>　種類別</t>
    <rPh sb="1" eb="4">
      <t>シュルイベツ</t>
    </rPh>
    <phoneticPr fontId="7"/>
  </si>
  <si>
    <t>木　　　　　　造</t>
    <rPh sb="0" eb="8">
      <t>モクゾウ</t>
    </rPh>
    <phoneticPr fontId="7"/>
  </si>
  <si>
    <t>専用住宅</t>
    <rPh sb="0" eb="2">
      <t>センヨウ</t>
    </rPh>
    <rPh sb="2" eb="4">
      <t>ジュウタク</t>
    </rPh>
    <phoneticPr fontId="7"/>
  </si>
  <si>
    <t>共同住宅</t>
    <rPh sb="0" eb="2">
      <t>キョウドウ</t>
    </rPh>
    <rPh sb="2" eb="4">
      <t>ジュウタク</t>
    </rPh>
    <phoneticPr fontId="7"/>
  </si>
  <si>
    <t>併用住宅</t>
    <rPh sb="0" eb="2">
      <t>ヘイヨウ</t>
    </rPh>
    <rPh sb="2" eb="4">
      <t>ジュウタク</t>
    </rPh>
    <phoneticPr fontId="7"/>
  </si>
  <si>
    <t>その他</t>
    <rPh sb="0" eb="3">
      <t>ソノタ</t>
    </rPh>
    <phoneticPr fontId="7"/>
  </si>
  <si>
    <t>合計</t>
    <rPh sb="0" eb="2">
      <t>ゴウケイ</t>
    </rPh>
    <phoneticPr fontId="7"/>
  </si>
  <si>
    <t>木　　造　　以　　外</t>
    <rPh sb="0" eb="4">
      <t>モクゾウ</t>
    </rPh>
    <rPh sb="6" eb="10">
      <t>イガイ</t>
    </rPh>
    <phoneticPr fontId="7"/>
  </si>
  <si>
    <t>住宅・アパート</t>
    <rPh sb="0" eb="2">
      <t>ジュウタク</t>
    </rPh>
    <phoneticPr fontId="7"/>
  </si>
  <si>
    <t>銀行</t>
    <rPh sb="0" eb="2">
      <t>ギンコウ</t>
    </rPh>
    <phoneticPr fontId="7"/>
  </si>
  <si>
    <t>劇場・娯楽場</t>
    <rPh sb="0" eb="2">
      <t>ゲキジョウ</t>
    </rPh>
    <rPh sb="3" eb="5">
      <t>ゴラク</t>
    </rPh>
    <rPh sb="5" eb="6">
      <t>バ</t>
    </rPh>
    <phoneticPr fontId="7"/>
  </si>
  <si>
    <t>ホテル・病院</t>
    <rPh sb="4" eb="6">
      <t>ビョウイン</t>
    </rPh>
    <phoneticPr fontId="7"/>
  </si>
  <si>
    <t>工場・倉庫</t>
    <rPh sb="0" eb="2">
      <t>コウジョウ</t>
    </rPh>
    <rPh sb="3" eb="5">
      <t>ソウコ</t>
    </rPh>
    <phoneticPr fontId="7"/>
  </si>
  <si>
    <t>木造</t>
    <rPh sb="0" eb="2">
      <t>モクゾウ</t>
    </rPh>
    <phoneticPr fontId="7"/>
  </si>
  <si>
    <t>鉄筋コンクリート造</t>
    <rPh sb="0" eb="2">
      <t>テッキン</t>
    </rPh>
    <rPh sb="8" eb="9">
      <t>ゾウ</t>
    </rPh>
    <phoneticPr fontId="7"/>
  </si>
  <si>
    <t>鉄骨造</t>
    <rPh sb="0" eb="2">
      <t>テッコツ</t>
    </rPh>
    <rPh sb="2" eb="3">
      <t>ゾウ</t>
    </rPh>
    <phoneticPr fontId="7"/>
  </si>
  <si>
    <t>軽量鉄骨造</t>
    <rPh sb="0" eb="2">
      <t>ケイリョウ</t>
    </rPh>
    <rPh sb="2" eb="4">
      <t>テッコツ</t>
    </rPh>
    <rPh sb="4" eb="5">
      <t>ゾウ</t>
    </rPh>
    <phoneticPr fontId="7"/>
  </si>
  <si>
    <t>計</t>
    <rPh sb="0" eb="1">
      <t>ケイ</t>
    </rPh>
    <phoneticPr fontId="7"/>
  </si>
  <si>
    <t>字　名</t>
    <rPh sb="0" eb="1">
      <t>アザ</t>
    </rPh>
    <rPh sb="2" eb="3">
      <t>メイ</t>
    </rPh>
    <phoneticPr fontId="7"/>
  </si>
  <si>
    <t>路線数</t>
    <rPh sb="0" eb="3">
      <t>ロセンスウ</t>
    </rPh>
    <phoneticPr fontId="7"/>
  </si>
  <si>
    <t>備　考</t>
    <rPh sb="0" eb="3">
      <t>ビコウ</t>
    </rPh>
    <phoneticPr fontId="7"/>
  </si>
  <si>
    <t>４ｍ以上</t>
    <rPh sb="2" eb="4">
      <t>イジョウ</t>
    </rPh>
    <phoneticPr fontId="7"/>
  </si>
  <si>
    <t>与　那　覇</t>
    <rPh sb="0" eb="5">
      <t>ヨナハ</t>
    </rPh>
    <phoneticPr fontId="7"/>
  </si>
  <si>
    <t>宮　　 　城</t>
    <rPh sb="0" eb="6">
      <t>ミヤギ</t>
    </rPh>
    <phoneticPr fontId="7"/>
  </si>
  <si>
    <t>大　　 　名</t>
    <rPh sb="0" eb="1">
      <t>オオ</t>
    </rPh>
    <rPh sb="5" eb="6">
      <t>ナ</t>
    </rPh>
    <phoneticPr fontId="7"/>
  </si>
  <si>
    <t>新　　 　川</t>
    <rPh sb="0" eb="6">
      <t>アラカワ</t>
    </rPh>
    <phoneticPr fontId="7"/>
  </si>
  <si>
    <t>宮　　 　平</t>
    <rPh sb="0" eb="6">
      <t>ミヤヒラ</t>
    </rPh>
    <phoneticPr fontId="7"/>
  </si>
  <si>
    <t>兼　　 　城</t>
    <rPh sb="0" eb="6">
      <t>ケンジョウ</t>
    </rPh>
    <phoneticPr fontId="7"/>
  </si>
  <si>
    <t>本　　 　部</t>
    <rPh sb="0" eb="6">
      <t>ホンブ</t>
    </rPh>
    <phoneticPr fontId="7"/>
  </si>
  <si>
    <t>喜　屋　武</t>
    <rPh sb="0" eb="5">
      <t>キャン</t>
    </rPh>
    <phoneticPr fontId="7"/>
  </si>
  <si>
    <t>照　 　　屋</t>
    <rPh sb="0" eb="6">
      <t>テルヤ</t>
    </rPh>
    <phoneticPr fontId="7"/>
  </si>
  <si>
    <t>津　嘉　山</t>
    <rPh sb="0" eb="5">
      <t>ツカザン</t>
    </rPh>
    <phoneticPr fontId="7"/>
  </si>
  <si>
    <t>山　　 　川</t>
    <rPh sb="0" eb="6">
      <t>ヤマカワ</t>
    </rPh>
    <phoneticPr fontId="7"/>
  </si>
  <si>
    <t>神　　 　里</t>
    <rPh sb="0" eb="6">
      <t>カミサト</t>
    </rPh>
    <phoneticPr fontId="7"/>
  </si>
  <si>
    <t>実延長</t>
    <rPh sb="0" eb="1">
      <t>ジツ</t>
    </rPh>
    <rPh sb="1" eb="3">
      <t>エンチョウ</t>
    </rPh>
    <phoneticPr fontId="7"/>
  </si>
  <si>
    <t>面積</t>
    <rPh sb="0" eb="2">
      <t>メンセキ</t>
    </rPh>
    <phoneticPr fontId="7"/>
  </si>
  <si>
    <t>平均幅員</t>
    <rPh sb="0" eb="2">
      <t>ヘイキン</t>
    </rPh>
    <rPh sb="2" eb="4">
      <t>フクイン</t>
    </rPh>
    <phoneticPr fontId="7"/>
  </si>
  <si>
    <t>改良済</t>
    <rPh sb="0" eb="2">
      <t>カイリョウ</t>
    </rPh>
    <rPh sb="2" eb="3">
      <t>ズ</t>
    </rPh>
    <phoneticPr fontId="7"/>
  </si>
  <si>
    <t>舗　　装</t>
    <rPh sb="0" eb="4">
      <t>ホソウ</t>
    </rPh>
    <phoneticPr fontId="7"/>
  </si>
  <si>
    <t>歩　　道</t>
    <rPh sb="0" eb="4">
      <t>ホドウ</t>
    </rPh>
    <phoneticPr fontId="7"/>
  </si>
  <si>
    <t>延長（ｍ）</t>
    <rPh sb="0" eb="2">
      <t>エンチョウ</t>
    </rPh>
    <phoneticPr fontId="7"/>
  </si>
  <si>
    <t>割合（％）</t>
    <rPh sb="0" eb="2">
      <t>ワリアイ</t>
    </rPh>
    <phoneticPr fontId="7"/>
  </si>
  <si>
    <t>面積（ｈa)</t>
  </si>
  <si>
    <t>用途地域区分</t>
  </si>
  <si>
    <t>面積（ha)</t>
  </si>
  <si>
    <t>市街化区域</t>
  </si>
  <si>
    <t>第一種低層住居専用地域</t>
  </si>
  <si>
    <t>第一種中高層住居専用地域</t>
  </si>
  <si>
    <t>第一種住居地域</t>
  </si>
  <si>
    <t>第二種住居地域</t>
  </si>
  <si>
    <t>準住居地域</t>
  </si>
  <si>
    <t>近隣商業地域</t>
  </si>
  <si>
    <t>準工業地域</t>
  </si>
  <si>
    <t>工業地域</t>
  </si>
  <si>
    <t>都市計画区域</t>
  </si>
  <si>
    <t>＜経緯＞</t>
  </si>
  <si>
    <t>・那覇広域都市計画区域</t>
  </si>
  <si>
    <t>・市街化区域市街化調整区域決定（線引き）</t>
  </si>
  <si>
    <t>・那覇広域都市計画用途地域決定</t>
  </si>
  <si>
    <t>・市街化区域市街化調整区域の変更（第1回線引き見直し）</t>
  </si>
  <si>
    <t>・那覇広域都市計画用途地域の変更（第1回用途地域の変更）</t>
  </si>
  <si>
    <t>・那覇広域都市計画用途地域の変更（第2回用途地域の変更）</t>
  </si>
  <si>
    <t>・市街化区域市街化調整区域の変更（線引きの随時変更）</t>
  </si>
  <si>
    <t>・那覇広域都市計画用途地域の変更（用途地域の随時変更）</t>
  </si>
  <si>
    <t>・那覇広域都市計画用途地域の決定（新用途地域）</t>
  </si>
  <si>
    <t>都市計画決定</t>
  </si>
  <si>
    <t>未着手</t>
  </si>
  <si>
    <t>事業認可年度</t>
  </si>
  <si>
    <t>街区公園</t>
  </si>
  <si>
    <t>兼城公園</t>
  </si>
  <si>
    <t>拝所のため</t>
  </si>
  <si>
    <t>近隣公園</t>
  </si>
  <si>
    <t>本部公園</t>
  </si>
  <si>
    <t>〃</t>
  </si>
  <si>
    <t>神里ふれあい公園</t>
  </si>
  <si>
    <t>総合公園</t>
  </si>
  <si>
    <t>未着手の   理由等</t>
    <rPh sb="9" eb="10">
      <t>トウ</t>
    </rPh>
    <phoneticPr fontId="14"/>
  </si>
  <si>
    <t>告示番号</t>
  </si>
  <si>
    <t>幹線（m)</t>
  </si>
  <si>
    <t>下水道使用</t>
  </si>
  <si>
    <t>下水道管渠延長（m)</t>
  </si>
  <si>
    <t>世帯数</t>
  </si>
  <si>
    <t>幅　員　ご　と　の　延　長　（ｍ）</t>
    <rPh sb="0" eb="3">
      <t>フクイン</t>
    </rPh>
    <rPh sb="10" eb="13">
      <t>エンチョウ</t>
    </rPh>
    <phoneticPr fontId="7"/>
  </si>
  <si>
    <t>※　農道台帳記載分より</t>
    <rPh sb="2" eb="4">
      <t>ノウドウ</t>
    </rPh>
    <rPh sb="4" eb="6">
      <t>ダイチョウ</t>
    </rPh>
    <rPh sb="6" eb="8">
      <t>キサイ</t>
    </rPh>
    <rPh sb="8" eb="9">
      <t>ブン</t>
    </rPh>
    <phoneticPr fontId="7"/>
  </si>
  <si>
    <t>区分</t>
  </si>
  <si>
    <t>その他</t>
  </si>
  <si>
    <t>総延長</t>
  </si>
  <si>
    <t>重用延長</t>
  </si>
  <si>
    <t>実延長</t>
  </si>
  <si>
    <t>道路構成別内訳</t>
  </si>
  <si>
    <t>道路敷</t>
  </si>
  <si>
    <t>道路部</t>
  </si>
  <si>
    <t>車道</t>
  </si>
  <si>
    <t>歩道等設置道路延長</t>
  </si>
  <si>
    <t>改良済</t>
  </si>
  <si>
    <t>未改良</t>
  </si>
  <si>
    <t>舗装道</t>
  </si>
  <si>
    <t>セメント系</t>
  </si>
  <si>
    <t>未舗装道</t>
  </si>
  <si>
    <t>橋梁延長</t>
  </si>
  <si>
    <t>トンネル</t>
  </si>
  <si>
    <t>路線数</t>
  </si>
  <si>
    <t>３.５ｍ以上</t>
    <phoneticPr fontId="14"/>
  </si>
  <si>
    <t>（６）　町道の概況</t>
    <rPh sb="4" eb="6">
      <t>チョウドウ</t>
    </rPh>
    <rPh sb="7" eb="9">
      <t>ガイキョウ</t>
    </rPh>
    <phoneticPr fontId="7"/>
  </si>
  <si>
    <t>（５）　町道の現況</t>
    <rPh sb="7" eb="9">
      <t>ゲンキョウ</t>
    </rPh>
    <phoneticPr fontId="3"/>
  </si>
  <si>
    <t>黄金森公園</t>
    <rPh sb="2" eb="3">
      <t>モリ</t>
    </rPh>
    <phoneticPr fontId="3"/>
  </si>
  <si>
    <t>昭和47年 4月11日</t>
    <rPh sb="0" eb="2">
      <t>ショウワ</t>
    </rPh>
    <rPh sb="4" eb="5">
      <t>ネン</t>
    </rPh>
    <rPh sb="7" eb="8">
      <t>ガツ</t>
    </rPh>
    <rPh sb="10" eb="11">
      <t>ヒ</t>
    </rPh>
    <phoneticPr fontId="3"/>
  </si>
  <si>
    <t>昭和49年 8月 1日</t>
    <rPh sb="0" eb="2">
      <t>ショウワ</t>
    </rPh>
    <rPh sb="4" eb="5">
      <t>ネン</t>
    </rPh>
    <rPh sb="7" eb="8">
      <t>ガツ</t>
    </rPh>
    <phoneticPr fontId="3"/>
  </si>
  <si>
    <t>昭和50年 5月15日</t>
    <rPh sb="0" eb="2">
      <t>ショウワ</t>
    </rPh>
    <rPh sb="4" eb="5">
      <t>ネン</t>
    </rPh>
    <rPh sb="7" eb="8">
      <t>ガツ</t>
    </rPh>
    <phoneticPr fontId="3"/>
  </si>
  <si>
    <t>昭和58年 4月14日</t>
    <rPh sb="0" eb="2">
      <t>ショウワ</t>
    </rPh>
    <rPh sb="4" eb="5">
      <t>ネン</t>
    </rPh>
    <rPh sb="7" eb="8">
      <t>ガツ</t>
    </rPh>
    <phoneticPr fontId="3"/>
  </si>
  <si>
    <t>昭和60年 6月 4日</t>
    <rPh sb="0" eb="2">
      <t>ショウワ</t>
    </rPh>
    <rPh sb="4" eb="5">
      <t>ネン</t>
    </rPh>
    <rPh sb="7" eb="8">
      <t>ガツ</t>
    </rPh>
    <phoneticPr fontId="3"/>
  </si>
  <si>
    <t>平成 5年 2月16日</t>
    <rPh sb="0" eb="2">
      <t>ヘイセイ</t>
    </rPh>
    <rPh sb="4" eb="5">
      <t>ネン</t>
    </rPh>
    <rPh sb="7" eb="8">
      <t>ガツ</t>
    </rPh>
    <phoneticPr fontId="3"/>
  </si>
  <si>
    <t>平成 5年10月26日</t>
    <rPh sb="0" eb="2">
      <t>ヘイセイ</t>
    </rPh>
    <rPh sb="4" eb="5">
      <t>ネン</t>
    </rPh>
    <rPh sb="7" eb="8">
      <t>ガツ</t>
    </rPh>
    <phoneticPr fontId="3"/>
  </si>
  <si>
    <t>平成 8年 4月 1日</t>
    <rPh sb="0" eb="2">
      <t>ヘイセイ</t>
    </rPh>
    <rPh sb="4" eb="5">
      <t>ネン</t>
    </rPh>
    <rPh sb="7" eb="8">
      <t>ガツ</t>
    </rPh>
    <phoneticPr fontId="3"/>
  </si>
  <si>
    <t>区　分</t>
    <rPh sb="0" eb="3">
      <t>クブン</t>
    </rPh>
    <phoneticPr fontId="7"/>
  </si>
  <si>
    <t>※（ ）は農業振興地域区分</t>
    <rPh sb="10" eb="11">
      <t>イキ</t>
    </rPh>
    <phoneticPr fontId="14"/>
  </si>
  <si>
    <t>その他</t>
    <rPh sb="2" eb="3">
      <t>タ</t>
    </rPh>
    <phoneticPr fontId="9"/>
  </si>
  <si>
    <t>第二種低層住居専用地域</t>
    <rPh sb="1" eb="2">
      <t>2</t>
    </rPh>
    <phoneticPr fontId="3"/>
  </si>
  <si>
    <t>第二種中高層住居専用地域</t>
    <rPh sb="1" eb="2">
      <t>2</t>
    </rPh>
    <phoneticPr fontId="3"/>
  </si>
  <si>
    <t>処 理 計 画 区 域</t>
    <rPh sb="4" eb="5">
      <t>ケイ</t>
    </rPh>
    <rPh sb="6" eb="7">
      <t>ガ</t>
    </rPh>
    <rPh sb="8" eb="9">
      <t>ク</t>
    </rPh>
    <rPh sb="10" eb="11">
      <t>イキ</t>
    </rPh>
    <phoneticPr fontId="4"/>
  </si>
  <si>
    <t>軽量鉄骨造り</t>
    <rPh sb="0" eb="2">
      <t>ケイリョウ</t>
    </rPh>
    <rPh sb="2" eb="4">
      <t>テッコツ</t>
    </rPh>
    <rPh sb="4" eb="5">
      <t>ツク</t>
    </rPh>
    <phoneticPr fontId="9"/>
  </si>
  <si>
    <t>鉄筋コンクリート造</t>
    <rPh sb="0" eb="2">
      <t>テッキン</t>
    </rPh>
    <rPh sb="8" eb="9">
      <t>ゾウ</t>
    </rPh>
    <phoneticPr fontId="7"/>
  </si>
  <si>
    <t>れんが・コンクリートブロック造</t>
    <rPh sb="14" eb="15">
      <t>ゾウ</t>
    </rPh>
    <phoneticPr fontId="7"/>
  </si>
  <si>
    <t>木造</t>
    <rPh sb="0" eb="2">
      <t>モクゾウ</t>
    </rPh>
    <phoneticPr fontId="7"/>
  </si>
  <si>
    <t>鉄骨造り</t>
    <rPh sb="0" eb="2">
      <t>テッコツ</t>
    </rPh>
    <rPh sb="2" eb="3">
      <t>ツク</t>
    </rPh>
    <phoneticPr fontId="9"/>
  </si>
  <si>
    <t>第二種低層住居専用地域</t>
    <rPh sb="1" eb="2">
      <t>2</t>
    </rPh>
    <phoneticPr fontId="9"/>
  </si>
  <si>
    <t>第二種中高層住居専用地域</t>
    <rPh sb="1" eb="2">
      <t>2</t>
    </rPh>
    <phoneticPr fontId="9"/>
  </si>
  <si>
    <t>花・水・緑の大回廊公園</t>
    <rPh sb="0" eb="1">
      <t>ハナ</t>
    </rPh>
    <rPh sb="2" eb="3">
      <t>ミズ</t>
    </rPh>
    <rPh sb="4" eb="5">
      <t>ミドリ</t>
    </rPh>
    <rPh sb="6" eb="7">
      <t>ダイ</t>
    </rPh>
    <rPh sb="7" eb="8">
      <t>カイ</t>
    </rPh>
    <rPh sb="8" eb="9">
      <t>ロウ</t>
    </rPh>
    <rPh sb="9" eb="11">
      <t>コウエン</t>
    </rPh>
    <phoneticPr fontId="3"/>
  </si>
  <si>
    <t>新川公園</t>
    <rPh sb="0" eb="2">
      <t>アラカワ</t>
    </rPh>
    <phoneticPr fontId="3"/>
  </si>
  <si>
    <t>宮城公園</t>
    <rPh sb="3" eb="4">
      <t>エン</t>
    </rPh>
    <phoneticPr fontId="3"/>
  </si>
  <si>
    <t>緑道公園</t>
    <rPh sb="0" eb="1">
      <t>リョク</t>
    </rPh>
    <rPh sb="1" eb="2">
      <t>ミチ</t>
    </rPh>
    <phoneticPr fontId="3"/>
  </si>
  <si>
    <t>都緑公園</t>
    <rPh sb="0" eb="1">
      <t>ミヤコ</t>
    </rPh>
    <rPh sb="1" eb="2">
      <t>ミドリ</t>
    </rPh>
    <phoneticPr fontId="3"/>
  </si>
  <si>
    <t>供用面積（ha)</t>
    <rPh sb="0" eb="2">
      <t>キョウヨウ</t>
    </rPh>
    <phoneticPr fontId="3"/>
  </si>
  <si>
    <t>・那覇広域都市計画用途地域の変更（津嘉山北部分編入）</t>
    <rPh sb="14" eb="16">
      <t>ヘンコウ</t>
    </rPh>
    <rPh sb="17" eb="20">
      <t>ツカヤマ</t>
    </rPh>
    <rPh sb="20" eb="21">
      <t>キタ</t>
    </rPh>
    <rPh sb="21" eb="23">
      <t>ブブン</t>
    </rPh>
    <rPh sb="23" eb="25">
      <t>ヘンニュウ</t>
    </rPh>
    <phoneticPr fontId="3"/>
  </si>
  <si>
    <t>平成11年 7月 1日</t>
    <rPh sb="0" eb="2">
      <t>ヘイセイ</t>
    </rPh>
    <rPh sb="4" eb="5">
      <t>ネン</t>
    </rPh>
    <rPh sb="7" eb="8">
      <t>ガツ</t>
    </rPh>
    <phoneticPr fontId="3"/>
  </si>
  <si>
    <t>・那覇広域都市計画用途地域の変更（第３回定期見直し本部地区編入）</t>
    <rPh sb="14" eb="16">
      <t>ヘンコウ</t>
    </rPh>
    <rPh sb="17" eb="18">
      <t>ダイ</t>
    </rPh>
    <rPh sb="19" eb="20">
      <t>カイ</t>
    </rPh>
    <rPh sb="20" eb="22">
      <t>テイキ</t>
    </rPh>
    <rPh sb="22" eb="24">
      <t>ミナオ</t>
    </rPh>
    <rPh sb="25" eb="27">
      <t>ホンブ</t>
    </rPh>
    <rPh sb="27" eb="29">
      <t>チク</t>
    </rPh>
    <rPh sb="29" eb="31">
      <t>ヘンニュウ</t>
    </rPh>
    <phoneticPr fontId="3"/>
  </si>
  <si>
    <t>平成13年１月30日</t>
    <rPh sb="0" eb="2">
      <t>ヘイセイ</t>
    </rPh>
    <rPh sb="4" eb="5">
      <t>ネン</t>
    </rPh>
    <rPh sb="6" eb="7">
      <t>ガツ</t>
    </rPh>
    <phoneticPr fontId="3"/>
  </si>
  <si>
    <t>・那覇広域都市計画用途地域の変更（新川地区）</t>
    <rPh sb="14" eb="16">
      <t>ヘンコウ</t>
    </rPh>
    <rPh sb="17" eb="19">
      <t>アラカワ</t>
    </rPh>
    <rPh sb="19" eb="21">
      <t>チク</t>
    </rPh>
    <phoneticPr fontId="3"/>
  </si>
  <si>
    <t>軽微の変更</t>
    <rPh sb="0" eb="2">
      <t>ケイビ</t>
    </rPh>
    <rPh sb="3" eb="5">
      <t>ヘンコウ</t>
    </rPh>
    <phoneticPr fontId="4"/>
  </si>
  <si>
    <t>平成15年 8月20日</t>
    <rPh sb="0" eb="2">
      <t>ヘイセイ</t>
    </rPh>
    <rPh sb="4" eb="5">
      <t>ネン</t>
    </rPh>
    <rPh sb="7" eb="8">
      <t>ガツ</t>
    </rPh>
    <phoneticPr fontId="3"/>
  </si>
  <si>
    <t>・那覇広域都市計画用途地域の変更（南風原中央線沿道地区）</t>
    <rPh sb="14" eb="16">
      <t>ヘンコウ</t>
    </rPh>
    <rPh sb="17" eb="20">
      <t>ハエバル</t>
    </rPh>
    <rPh sb="20" eb="23">
      <t>チュウオウセン</t>
    </rPh>
    <rPh sb="23" eb="25">
      <t>エンドウ</t>
    </rPh>
    <rPh sb="25" eb="27">
      <t>チク</t>
    </rPh>
    <phoneticPr fontId="3"/>
  </si>
  <si>
    <t>・那覇広域都市計画用途地域の変更（新川地区・与那覇地区・兼城地区）</t>
    <rPh sb="14" eb="16">
      <t>ヘンコウ</t>
    </rPh>
    <rPh sb="17" eb="19">
      <t>アラカワ</t>
    </rPh>
    <rPh sb="19" eb="21">
      <t>チク</t>
    </rPh>
    <rPh sb="22" eb="25">
      <t>ヨナハ</t>
    </rPh>
    <rPh sb="25" eb="27">
      <t>チク</t>
    </rPh>
    <rPh sb="28" eb="30">
      <t>カネグスク</t>
    </rPh>
    <rPh sb="30" eb="32">
      <t>チク</t>
    </rPh>
    <phoneticPr fontId="3"/>
  </si>
  <si>
    <t>平成19年 9月 6日</t>
    <rPh sb="0" eb="2">
      <t>ヘイセイ</t>
    </rPh>
    <rPh sb="4" eb="5">
      <t>ネン</t>
    </rPh>
    <rPh sb="7" eb="8">
      <t>ガツ</t>
    </rPh>
    <phoneticPr fontId="3"/>
  </si>
  <si>
    <t>平成22年 8月10日</t>
    <rPh sb="0" eb="2">
      <t>ヘイセイ</t>
    </rPh>
    <rPh sb="4" eb="5">
      <t>ネン</t>
    </rPh>
    <rPh sb="7" eb="8">
      <t>ガツ</t>
    </rPh>
    <phoneticPr fontId="3"/>
  </si>
  <si>
    <t>津嘉山公園</t>
    <rPh sb="0" eb="3">
      <t>ツカヤマ</t>
    </rPh>
    <phoneticPr fontId="3"/>
  </si>
  <si>
    <t>街区公園</t>
    <rPh sb="0" eb="2">
      <t>ガイク</t>
    </rPh>
    <phoneticPr fontId="3"/>
  </si>
  <si>
    <t>津嘉山北2号公園</t>
  </si>
  <si>
    <t>津嘉山北3号公園</t>
  </si>
  <si>
    <t>津嘉山北4号公園</t>
  </si>
  <si>
    <t>資料：まちづくり振興課</t>
    <rPh sb="0" eb="2">
      <t>シリョウ</t>
    </rPh>
    <rPh sb="8" eb="10">
      <t>シンコウ</t>
    </rPh>
    <rPh sb="10" eb="11">
      <t>カ</t>
    </rPh>
    <phoneticPr fontId="3"/>
  </si>
  <si>
    <t>準工業地域</t>
    <rPh sb="0" eb="1">
      <t>ジュン</t>
    </rPh>
    <phoneticPr fontId="9"/>
  </si>
  <si>
    <t>平成２６年度</t>
    <rPh sb="0" eb="2">
      <t>ヘイセイ</t>
    </rPh>
    <rPh sb="4" eb="6">
      <t>ネンド</t>
    </rPh>
    <phoneticPr fontId="4"/>
  </si>
  <si>
    <t>平成２５年度</t>
    <rPh sb="0" eb="2">
      <t>ヘイセイ</t>
    </rPh>
    <rPh sb="4" eb="6">
      <t>ネンド</t>
    </rPh>
    <phoneticPr fontId="4"/>
  </si>
  <si>
    <t>平成２６年</t>
    <rPh sb="0" eb="2">
      <t>ヘイセイ</t>
    </rPh>
    <phoneticPr fontId="7"/>
  </si>
  <si>
    <t>平成２７年</t>
    <rPh sb="0" eb="2">
      <t>ヘイセイ</t>
    </rPh>
    <phoneticPr fontId="7"/>
  </si>
  <si>
    <t>平成27年12月31日現在現時点では都市計画区域は1,076である</t>
    <phoneticPr fontId="14"/>
  </si>
  <si>
    <t>区　　　　　　分</t>
    <phoneticPr fontId="14"/>
  </si>
  <si>
    <t>市街化調整区域</t>
    <phoneticPr fontId="14"/>
  </si>
  <si>
    <t>工業地域</t>
    <phoneticPr fontId="9"/>
  </si>
  <si>
    <t>（１）　都市計画区域及び用途地域面積</t>
    <phoneticPr fontId="3"/>
  </si>
  <si>
    <t>市街化調整区域　　　　　　　（農業振興地域）</t>
    <phoneticPr fontId="14"/>
  </si>
  <si>
    <t>指定なし　　　　　　　　　　　　　　　　　　　　　　　　　</t>
    <phoneticPr fontId="14"/>
  </si>
  <si>
    <t>（農用地区域）　　</t>
    <phoneticPr fontId="3"/>
  </si>
  <si>
    <t>休止中</t>
    <rPh sb="0" eb="2">
      <t>キュウシ</t>
    </rPh>
    <rPh sb="2" eb="3">
      <t>チュウ</t>
    </rPh>
    <phoneticPr fontId="3"/>
  </si>
  <si>
    <t>資料：都市整備課</t>
    <rPh sb="0" eb="2">
      <t>シリョウ</t>
    </rPh>
    <rPh sb="3" eb="5">
      <t>トシ</t>
    </rPh>
    <rPh sb="5" eb="7">
      <t>セイビ</t>
    </rPh>
    <rPh sb="7" eb="8">
      <t>カ</t>
    </rPh>
    <phoneticPr fontId="9"/>
  </si>
  <si>
    <t>計　　画　決　　定　　（変更）</t>
    <phoneticPr fontId="4"/>
  </si>
  <si>
    <t>排　水　区　域</t>
    <phoneticPr fontId="4"/>
  </si>
  <si>
    <t>ポ　　ン　　プ　　施　　設</t>
    <phoneticPr fontId="4"/>
  </si>
  <si>
    <t>（ha)</t>
    <phoneticPr fontId="4"/>
  </si>
  <si>
    <t>敷地（㎡）</t>
    <phoneticPr fontId="4"/>
  </si>
  <si>
    <t>Ｓ55. 2.25</t>
    <phoneticPr fontId="4"/>
  </si>
  <si>
    <t>第４号</t>
    <phoneticPr fontId="4"/>
  </si>
  <si>
    <t>Ｈ 3. 2.25</t>
    <phoneticPr fontId="4"/>
  </si>
  <si>
    <t>第87号</t>
    <phoneticPr fontId="4"/>
  </si>
  <si>
    <t>－</t>
    <phoneticPr fontId="4"/>
  </si>
  <si>
    <t>Ｈ 20.3.30</t>
    <phoneticPr fontId="4"/>
  </si>
  <si>
    <t>H26.3.25</t>
    <phoneticPr fontId="4"/>
  </si>
  <si>
    <t>（４）　公共下水道の整備状況</t>
    <phoneticPr fontId="4"/>
  </si>
  <si>
    <t>処　理　区　域</t>
    <phoneticPr fontId="4"/>
  </si>
  <si>
    <t>普　　及　　率</t>
    <phoneticPr fontId="4"/>
  </si>
  <si>
    <r>
      <t>汚水処理量　　（ｍ</t>
    </r>
    <r>
      <rPr>
        <vertAlign val="superscript"/>
        <sz val="9"/>
        <rFont val="ＭＳ Ｐ明朝"/>
        <family val="1"/>
        <charset val="128"/>
      </rPr>
      <t>３</t>
    </r>
    <r>
      <rPr>
        <sz val="9"/>
        <rFont val="ＭＳ Ｐ明朝"/>
        <family val="1"/>
        <charset val="128"/>
      </rPr>
      <t>／年）</t>
    </r>
    <phoneticPr fontId="4"/>
  </si>
  <si>
    <t>面　積</t>
    <phoneticPr fontId="4"/>
  </si>
  <si>
    <t>人　口</t>
    <phoneticPr fontId="4"/>
  </si>
  <si>
    <t>雨　水</t>
    <phoneticPr fontId="4"/>
  </si>
  <si>
    <t>汚　水</t>
    <phoneticPr fontId="4"/>
  </si>
  <si>
    <t>処理区域
計画区域</t>
    <rPh sb="5" eb="7">
      <t>ケイカク</t>
    </rPh>
    <phoneticPr fontId="4"/>
  </si>
  <si>
    <t>下水道使用処理区域</t>
  </si>
  <si>
    <t>下水道使用　行政区域</t>
    <phoneticPr fontId="14"/>
  </si>
  <si>
    <t>下水道使用　処理区域</t>
    <phoneticPr fontId="14"/>
  </si>
  <si>
    <t>５.５ｍ以上</t>
    <phoneticPr fontId="14"/>
  </si>
  <si>
    <t>５.５ｍ未満</t>
    <phoneticPr fontId="14"/>
  </si>
  <si>
    <t>各年1月1日現在</t>
    <rPh sb="0" eb="2">
      <t>カクネン</t>
    </rPh>
    <rPh sb="3" eb="4">
      <t>ガツ</t>
    </rPh>
    <rPh sb="5" eb="6">
      <t>ヒ</t>
    </rPh>
    <rPh sb="6" eb="8">
      <t>ゲンザイ</t>
    </rPh>
    <phoneticPr fontId="7"/>
  </si>
  <si>
    <t>床面積
(㎡)</t>
    <rPh sb="0" eb="3">
      <t>ユカメンセキ</t>
    </rPh>
    <phoneticPr fontId="7"/>
  </si>
  <si>
    <t>総数</t>
    <rPh sb="0" eb="2">
      <t>ソウスウ</t>
    </rPh>
    <phoneticPr fontId="7"/>
  </si>
  <si>
    <t>事務所・
銀行・店舗</t>
    <rPh sb="0" eb="3">
      <t>ジムショ</t>
    </rPh>
    <rPh sb="5" eb="7">
      <t>ギンコウ</t>
    </rPh>
    <rPh sb="8" eb="10">
      <t>テンポ</t>
    </rPh>
    <phoneticPr fontId="7"/>
  </si>
  <si>
    <t>事務所・
店舗・百貨店</t>
    <rPh sb="0" eb="3">
      <t>ジムショ</t>
    </rPh>
    <rPh sb="5" eb="7">
      <t>テンポ</t>
    </rPh>
    <rPh sb="8" eb="11">
      <t>ヒャッカテン</t>
    </rPh>
    <phoneticPr fontId="7"/>
  </si>
  <si>
    <t>-</t>
    <phoneticPr fontId="9"/>
  </si>
  <si>
    <t>総数</t>
    <phoneticPr fontId="7"/>
  </si>
  <si>
    <t>鉄骨鉄筋
コンクリート造</t>
    <rPh sb="0" eb="2">
      <t>テッコツ</t>
    </rPh>
    <rPh sb="2" eb="4">
      <t>テッキン</t>
    </rPh>
    <rPh sb="11" eb="12">
      <t>ゾウ</t>
    </rPh>
    <phoneticPr fontId="7"/>
  </si>
  <si>
    <t>れんが・
ｺﾝｸﾘｰﾄﾌﾞﾛｯｸ造</t>
    <rPh sb="16" eb="17">
      <t>ゾウ</t>
    </rPh>
    <phoneticPr fontId="7"/>
  </si>
  <si>
    <t>間借り</t>
    <rPh sb="0" eb="2">
      <t>マガ</t>
    </rPh>
    <phoneticPr fontId="9"/>
  </si>
  <si>
    <t xml:space="preserve">－ </t>
  </si>
  <si>
    <t>給与住宅</t>
    <rPh sb="0" eb="2">
      <t>キュウヨ</t>
    </rPh>
    <rPh sb="2" eb="4">
      <t>ジュウタク</t>
    </rPh>
    <phoneticPr fontId="9"/>
  </si>
  <si>
    <t>民営の借家</t>
    <rPh sb="0" eb="1">
      <t>ミンカン</t>
    </rPh>
    <rPh sb="1" eb="2">
      <t>エイ</t>
    </rPh>
    <rPh sb="3" eb="4">
      <t>カ</t>
    </rPh>
    <rPh sb="4" eb="5">
      <t>ヤ</t>
    </rPh>
    <phoneticPr fontId="9"/>
  </si>
  <si>
    <t>公営・公団・　　　公社の借家</t>
    <rPh sb="0" eb="1">
      <t>コウ</t>
    </rPh>
    <rPh sb="1" eb="2">
      <t>エイ</t>
    </rPh>
    <rPh sb="3" eb="5">
      <t>コウダン</t>
    </rPh>
    <rPh sb="9" eb="11">
      <t>コウシャ</t>
    </rPh>
    <rPh sb="12" eb="13">
      <t>カ</t>
    </rPh>
    <rPh sb="13" eb="14">
      <t>ヤ</t>
    </rPh>
    <phoneticPr fontId="9"/>
  </si>
  <si>
    <t>持ち家</t>
    <rPh sb="0" eb="3">
      <t>モチイエ</t>
    </rPh>
    <phoneticPr fontId="9"/>
  </si>
  <si>
    <t>主世帯</t>
    <rPh sb="0" eb="1">
      <t>シュ</t>
    </rPh>
    <rPh sb="1" eb="3">
      <t>セタイ</t>
    </rPh>
    <phoneticPr fontId="9"/>
  </si>
  <si>
    <t>住宅に住む　　　　　　一般世帯</t>
    <rPh sb="0" eb="2">
      <t>ジュウタク</t>
    </rPh>
    <rPh sb="3" eb="4">
      <t>ス</t>
    </rPh>
    <phoneticPr fontId="9"/>
  </si>
  <si>
    <t>（一般世帯人員）</t>
    <rPh sb="1" eb="3">
      <t>イッパン</t>
    </rPh>
    <rPh sb="3" eb="5">
      <t>セタイ</t>
    </rPh>
    <rPh sb="5" eb="7">
      <t>ジンイン</t>
    </rPh>
    <phoneticPr fontId="9"/>
  </si>
  <si>
    <t>（一般世帯数）</t>
    <rPh sb="1" eb="3">
      <t>イッパン</t>
    </rPh>
    <rPh sb="3" eb="5">
      <t>セタイ</t>
    </rPh>
    <rPh sb="5" eb="6">
      <t>スウ</t>
    </rPh>
    <phoneticPr fontId="9"/>
  </si>
  <si>
    <t>6階建　以　上</t>
    <rPh sb="1" eb="3">
      <t>カイダ</t>
    </rPh>
    <rPh sb="4" eb="7">
      <t>イジョウ</t>
    </rPh>
    <phoneticPr fontId="9"/>
  </si>
  <si>
    <t>3～5</t>
    <phoneticPr fontId="9"/>
  </si>
  <si>
    <t>1・2階建</t>
    <rPh sb="3" eb="5">
      <t>カイダ</t>
    </rPh>
    <phoneticPr fontId="9"/>
  </si>
  <si>
    <t>総　　数</t>
    <rPh sb="0" eb="4">
      <t>ソウスウ</t>
    </rPh>
    <phoneticPr fontId="9"/>
  </si>
  <si>
    <t>その他</t>
    <rPh sb="0" eb="3">
      <t>ソノタ</t>
    </rPh>
    <phoneticPr fontId="9"/>
  </si>
  <si>
    <t>共　　同　　住　　宅</t>
    <rPh sb="0" eb="4">
      <t>キョウドウ</t>
    </rPh>
    <rPh sb="6" eb="10">
      <t>ジュウタク</t>
    </rPh>
    <phoneticPr fontId="9"/>
  </si>
  <si>
    <t>長屋建</t>
    <rPh sb="0" eb="2">
      <t>ナガヤ</t>
    </rPh>
    <rPh sb="2" eb="3">
      <t>ダ</t>
    </rPh>
    <phoneticPr fontId="9"/>
  </si>
  <si>
    <t>一戸建</t>
    <rPh sb="0" eb="3">
      <t>イッコダ</t>
    </rPh>
    <phoneticPr fontId="9"/>
  </si>
  <si>
    <t>住宅の所有の　　関係（５区分）</t>
    <rPh sb="0" eb="2">
      <t>ジュウタク</t>
    </rPh>
    <rPh sb="3" eb="5">
      <t>ショユウ</t>
    </rPh>
    <rPh sb="8" eb="10">
      <t>カンケイ</t>
    </rPh>
    <rPh sb="12" eb="14">
      <t>クブン</t>
    </rPh>
    <phoneticPr fontId="9"/>
  </si>
  <si>
    <t>住宅以外に住む    一般世帯</t>
    <rPh sb="0" eb="2">
      <t>ジュウタク</t>
    </rPh>
    <rPh sb="2" eb="4">
      <t>イガイ</t>
    </rPh>
    <rPh sb="5" eb="6">
      <t>ス</t>
    </rPh>
    <rPh sb="11" eb="13">
      <t>イッパン</t>
    </rPh>
    <rPh sb="13" eb="15">
      <t>セタイ</t>
    </rPh>
    <phoneticPr fontId="9"/>
  </si>
  <si>
    <t>公営・公団・公社　　　の借家</t>
    <rPh sb="0" eb="1">
      <t>コウ</t>
    </rPh>
    <rPh sb="1" eb="2">
      <t>エイ</t>
    </rPh>
    <rPh sb="3" eb="5">
      <t>コウダン</t>
    </rPh>
    <rPh sb="6" eb="8">
      <t>コウシャ</t>
    </rPh>
    <rPh sb="12" eb="13">
      <t>カ</t>
    </rPh>
    <rPh sb="13" eb="14">
      <t>ヤ</t>
    </rPh>
    <phoneticPr fontId="9"/>
  </si>
  <si>
    <t>住宅に住む　  　　　一般世帯</t>
    <rPh sb="0" eb="2">
      <t>ジュウタク</t>
    </rPh>
    <rPh sb="3" eb="4">
      <t>ス</t>
    </rPh>
    <phoneticPr fontId="9"/>
  </si>
  <si>
    <t>一般世帯</t>
    <rPh sb="0" eb="2">
      <t>イッパン</t>
    </rPh>
    <rPh sb="2" eb="4">
      <t>セタイ</t>
    </rPh>
    <phoneticPr fontId="9"/>
  </si>
  <si>
    <r>
      <t>１人当たり　</t>
    </r>
    <r>
      <rPr>
        <sz val="10"/>
        <rFont val="ＭＳ 明朝"/>
        <family val="1"/>
        <charset val="128"/>
      </rPr>
      <t>延べ面積</t>
    </r>
    <r>
      <rPr>
        <sz val="10"/>
        <rFont val="ＭＳ Ｐ明朝"/>
        <family val="1"/>
        <charset val="128"/>
      </rPr>
      <t>（㎡）</t>
    </r>
    <rPh sb="1" eb="2">
      <t>ニン</t>
    </rPh>
    <phoneticPr fontId="9"/>
  </si>
  <si>
    <r>
      <t>１世帯当た</t>
    </r>
    <r>
      <rPr>
        <sz val="10"/>
        <rFont val="ＭＳ Ｐ明朝"/>
        <family val="1"/>
        <charset val="128"/>
      </rPr>
      <t>り延べ面積　　　　　（㎡）</t>
    </r>
    <rPh sb="1" eb="3">
      <t>セタイ</t>
    </rPh>
    <rPh sb="3" eb="4">
      <t>ア</t>
    </rPh>
    <rPh sb="6" eb="7">
      <t>ノ</t>
    </rPh>
    <rPh sb="8" eb="10">
      <t>メンセキ</t>
    </rPh>
    <phoneticPr fontId="9"/>
  </si>
  <si>
    <t>１世帯当　　たり人員</t>
    <rPh sb="1" eb="3">
      <t>セタイ</t>
    </rPh>
    <rPh sb="3" eb="4">
      <t>ア</t>
    </rPh>
    <rPh sb="8" eb="10">
      <t>ジンイン</t>
    </rPh>
    <phoneticPr fontId="9"/>
  </si>
  <si>
    <t>世帯人員</t>
    <rPh sb="0" eb="2">
      <t>セタイ</t>
    </rPh>
    <rPh sb="2" eb="4">
      <t>ジンイン</t>
    </rPh>
    <phoneticPr fontId="9"/>
  </si>
  <si>
    <t>世帯数</t>
    <rPh sb="0" eb="3">
      <t>セタイスウ</t>
    </rPh>
    <phoneticPr fontId="9"/>
  </si>
  <si>
    <t>住 居 の 種 類・　　住宅所有の関係（６区分）</t>
    <rPh sb="0" eb="3">
      <t>ジュウキョ</t>
    </rPh>
    <rPh sb="6" eb="9">
      <t>シュルイ</t>
    </rPh>
    <rPh sb="12" eb="14">
      <t>ジュウタク</t>
    </rPh>
    <rPh sb="14" eb="16">
      <t>ショユウ</t>
    </rPh>
    <rPh sb="17" eb="19">
      <t>カンケイ</t>
    </rPh>
    <rPh sb="21" eb="23">
      <t>クブン</t>
    </rPh>
    <phoneticPr fontId="9"/>
  </si>
  <si>
    <t>（農　振　 白　地）</t>
    <phoneticPr fontId="3"/>
  </si>
  <si>
    <t>資料：平成27年国勢調査</t>
    <rPh sb="0" eb="2">
      <t>シリョウ</t>
    </rPh>
    <rPh sb="3" eb="5">
      <t>ヘイセイ</t>
    </rPh>
    <rPh sb="7" eb="8">
      <t>ネン</t>
    </rPh>
    <rPh sb="8" eb="10">
      <t>コクセイ</t>
    </rPh>
    <rPh sb="10" eb="12">
      <t>チョウサ</t>
    </rPh>
    <phoneticPr fontId="9"/>
  </si>
  <si>
    <t>※１世帯当たりの延べ面積及び１人当たりの延べ面積はH２２年、H２７年での調査なし。</t>
    <rPh sb="2" eb="4">
      <t>セタイ</t>
    </rPh>
    <rPh sb="4" eb="5">
      <t>ア</t>
    </rPh>
    <rPh sb="8" eb="9">
      <t>ノ</t>
    </rPh>
    <rPh sb="10" eb="12">
      <t>メンセキ</t>
    </rPh>
    <rPh sb="12" eb="13">
      <t>オヨ</t>
    </rPh>
    <rPh sb="15" eb="16">
      <t>ニン</t>
    </rPh>
    <rPh sb="16" eb="17">
      <t>ア</t>
    </rPh>
    <rPh sb="20" eb="21">
      <t>ノ</t>
    </rPh>
    <rPh sb="22" eb="23">
      <t>メン</t>
    </rPh>
    <rPh sb="23" eb="24">
      <t>セキ</t>
    </rPh>
    <rPh sb="28" eb="29">
      <t>ネン</t>
    </rPh>
    <rPh sb="33" eb="34">
      <t>ネン</t>
    </rPh>
    <rPh sb="36" eb="38">
      <t>チョウサ</t>
    </rPh>
    <phoneticPr fontId="9"/>
  </si>
  <si>
    <t>※住宅の種類「不詳」を除く。</t>
    <rPh sb="1" eb="3">
      <t>ジュウタク</t>
    </rPh>
    <rPh sb="4" eb="6">
      <t>シュルイ</t>
    </rPh>
    <rPh sb="7" eb="9">
      <t>フショウ</t>
    </rPh>
    <rPh sb="11" eb="12">
      <t>ノゾ</t>
    </rPh>
    <phoneticPr fontId="9"/>
  </si>
  <si>
    <t>資料：平成２７年国勢調査</t>
    <rPh sb="0" eb="2">
      <t>シリョウ</t>
    </rPh>
    <rPh sb="3" eb="5">
      <t>ヘイセイ</t>
    </rPh>
    <rPh sb="7" eb="8">
      <t>ネン</t>
    </rPh>
    <rPh sb="8" eb="10">
      <t>コクセイ</t>
    </rPh>
    <rPh sb="10" eb="12">
      <t>チョウサ</t>
    </rPh>
    <phoneticPr fontId="9"/>
  </si>
  <si>
    <t>（３）　公共下水道都市計画決定状況</t>
    <phoneticPr fontId="4"/>
  </si>
  <si>
    <t>平成30年４月１日現在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4"/>
  </si>
  <si>
    <t>下　水　管　渠</t>
    <phoneticPr fontId="4"/>
  </si>
  <si>
    <t>告示年月日</t>
    <phoneticPr fontId="4"/>
  </si>
  <si>
    <t>箇　　所</t>
    <phoneticPr fontId="4"/>
  </si>
  <si>
    <t>第10号</t>
    <phoneticPr fontId="4"/>
  </si>
  <si>
    <t>Ｈ 7.12. 8</t>
    <phoneticPr fontId="4"/>
  </si>
  <si>
    <t>Ｈ 12.11.28</t>
    <phoneticPr fontId="4"/>
  </si>
  <si>
    <t>第159号</t>
    <phoneticPr fontId="4"/>
  </si>
  <si>
    <t>－</t>
    <phoneticPr fontId="20"/>
  </si>
  <si>
    <t>　資料：区画下水道課　</t>
    <rPh sb="4" eb="6">
      <t>クカク</t>
    </rPh>
    <rPh sb="6" eb="9">
      <t>ゲスイドウ</t>
    </rPh>
    <rPh sb="9" eb="10">
      <t>カ</t>
    </rPh>
    <phoneticPr fontId="4"/>
  </si>
  <si>
    <t>各年度末現在　</t>
    <phoneticPr fontId="4"/>
  </si>
  <si>
    <t>年　　度</t>
    <phoneticPr fontId="4"/>
  </si>
  <si>
    <t>公共下水道　　　認可区域（ha）</t>
    <phoneticPr fontId="4"/>
  </si>
  <si>
    <t>世　帯　数</t>
    <phoneticPr fontId="4"/>
  </si>
  <si>
    <t>人　　　口</t>
    <phoneticPr fontId="4"/>
  </si>
  <si>
    <t>処理区域　　行政区域</t>
    <phoneticPr fontId="4"/>
  </si>
  <si>
    <t>平成２７年度</t>
    <rPh sb="0" eb="2">
      <t>ヘイセイ</t>
    </rPh>
    <rPh sb="4" eb="6">
      <t>ネンド</t>
    </rPh>
    <phoneticPr fontId="4"/>
  </si>
  <si>
    <t>平成２８年度</t>
    <rPh sb="0" eb="2">
      <t>ヘイセイ</t>
    </rPh>
    <rPh sb="4" eb="6">
      <t>ネンド</t>
    </rPh>
    <phoneticPr fontId="4"/>
  </si>
  <si>
    <t>平成２９年度</t>
    <rPh sb="0" eb="2">
      <t>ヘイセイ</t>
    </rPh>
    <rPh sb="4" eb="6">
      <t>ネンド</t>
    </rPh>
    <phoneticPr fontId="4"/>
  </si>
  <si>
    <t>資料：区画下水道課　</t>
    <rPh sb="3" eb="5">
      <t>クカク</t>
    </rPh>
    <rPh sb="5" eb="8">
      <t>ゲスイドウ</t>
    </rPh>
    <phoneticPr fontId="4"/>
  </si>
  <si>
    <t>平成２８年</t>
    <rPh sb="0" eb="2">
      <t>ヘイセイ</t>
    </rPh>
    <phoneticPr fontId="7"/>
  </si>
  <si>
    <t>平成２９年</t>
    <rPh sb="0" eb="2">
      <t>ヘイセイ</t>
    </rPh>
    <phoneticPr fontId="7"/>
  </si>
  <si>
    <t>平成３０年</t>
    <rPh sb="0" eb="2">
      <t>ヘイセイ</t>
    </rPh>
    <phoneticPr fontId="7"/>
  </si>
  <si>
    <t>資料：税務課　</t>
    <rPh sb="0" eb="2">
      <t>シリョウ</t>
    </rPh>
    <rPh sb="3" eb="6">
      <t>ゼイムカ</t>
    </rPh>
    <phoneticPr fontId="7"/>
  </si>
  <si>
    <t>（２）　公園の整備状況</t>
    <phoneticPr fontId="3"/>
  </si>
  <si>
    <t>平成30年4月1日現在</t>
    <phoneticPr fontId="14"/>
  </si>
  <si>
    <t>番 号</t>
    <phoneticPr fontId="14"/>
  </si>
  <si>
    <t>種 別</t>
    <phoneticPr fontId="14"/>
  </si>
  <si>
    <r>
      <t>２・２・</t>
    </r>
    <r>
      <rPr>
        <sz val="9"/>
        <rFont val="ＭＳ Ｐ明朝"/>
        <family val="1"/>
        <charset val="128"/>
      </rPr>
      <t>南</t>
    </r>
    <r>
      <rPr>
        <sz val="11"/>
        <rFont val="ＭＳ Ｐ明朝"/>
        <family val="1"/>
        <charset val="128"/>
      </rPr>
      <t>１号</t>
    </r>
    <rPh sb="4" eb="5">
      <t>ミナミ</t>
    </rPh>
    <phoneticPr fontId="14"/>
  </si>
  <si>
    <r>
      <t>３・３・</t>
    </r>
    <r>
      <rPr>
        <sz val="9"/>
        <rFont val="ＭＳ Ｐ明朝"/>
        <family val="1"/>
        <charset val="128"/>
      </rPr>
      <t>南</t>
    </r>
    <r>
      <rPr>
        <sz val="11"/>
        <rFont val="ＭＳ Ｐ明朝"/>
        <family val="1"/>
        <charset val="128"/>
      </rPr>
      <t>１号</t>
    </r>
    <rPh sb="4" eb="5">
      <t>ミナミ</t>
    </rPh>
    <phoneticPr fontId="14"/>
  </si>
  <si>
    <r>
      <t>３・３・</t>
    </r>
    <r>
      <rPr>
        <sz val="9"/>
        <rFont val="ＭＳ Ｐ明朝"/>
        <family val="1"/>
        <charset val="128"/>
      </rPr>
      <t>南</t>
    </r>
    <r>
      <rPr>
        <sz val="11"/>
        <rFont val="ＭＳ Ｐ明朝"/>
        <family val="1"/>
        <charset val="128"/>
      </rPr>
      <t>２号</t>
    </r>
    <rPh sb="4" eb="5">
      <t>ミナミ</t>
    </rPh>
    <phoneticPr fontId="14"/>
  </si>
  <si>
    <r>
      <t>３・３・</t>
    </r>
    <r>
      <rPr>
        <sz val="9"/>
        <rFont val="ＭＳ Ｐ明朝"/>
        <family val="1"/>
        <charset val="128"/>
      </rPr>
      <t>南</t>
    </r>
    <r>
      <rPr>
        <sz val="11"/>
        <rFont val="ＭＳ Ｐ明朝"/>
        <family val="1"/>
        <charset val="128"/>
      </rPr>
      <t>３号</t>
    </r>
    <rPh sb="4" eb="5">
      <t>ミナミ</t>
    </rPh>
    <phoneticPr fontId="14"/>
  </si>
  <si>
    <r>
      <t>５・５・</t>
    </r>
    <r>
      <rPr>
        <sz val="9"/>
        <rFont val="ＭＳ Ｐ明朝"/>
        <family val="1"/>
        <charset val="128"/>
      </rPr>
      <t>南</t>
    </r>
    <r>
      <rPr>
        <sz val="11"/>
        <rFont val="ＭＳ Ｐ明朝"/>
        <family val="1"/>
        <charset val="128"/>
      </rPr>
      <t>１号</t>
    </r>
    <rPh sb="4" eb="5">
      <t>ミナミ</t>
    </rPh>
    <phoneticPr fontId="14"/>
  </si>
  <si>
    <r>
      <t>南</t>
    </r>
    <r>
      <rPr>
        <sz val="11"/>
        <rFont val="ＭＳ Ｐ明朝"/>
        <family val="1"/>
        <charset val="128"/>
      </rPr>
      <t>１号</t>
    </r>
    <rPh sb="0" eb="1">
      <t>ミナミ</t>
    </rPh>
    <phoneticPr fontId="14"/>
  </si>
  <si>
    <r>
      <t>南２</t>
    </r>
    <r>
      <rPr>
        <sz val="11"/>
        <rFont val="ＭＳ Ｐ明朝"/>
        <family val="1"/>
        <charset val="128"/>
      </rPr>
      <t>号</t>
    </r>
    <rPh sb="0" eb="1">
      <t>ミナミ</t>
    </rPh>
    <phoneticPr fontId="14"/>
  </si>
  <si>
    <r>
      <t>３・３・南４号</t>
    </r>
    <r>
      <rPr>
        <sz val="11"/>
        <rFont val="ＭＳ Ｐ明朝"/>
        <family val="1"/>
        <charset val="128"/>
      </rPr>
      <t/>
    </r>
    <rPh sb="4" eb="5">
      <t>ミナミ</t>
    </rPh>
    <phoneticPr fontId="14"/>
  </si>
  <si>
    <r>
      <t>２・２・南２号</t>
    </r>
    <r>
      <rPr>
        <sz val="11"/>
        <rFont val="ＭＳ Ｐ明朝"/>
        <family val="1"/>
        <charset val="128"/>
      </rPr>
      <t/>
    </r>
    <rPh sb="4" eb="5">
      <t>ミナミ</t>
    </rPh>
    <phoneticPr fontId="14"/>
  </si>
  <si>
    <r>
      <t>２・２・南３号</t>
    </r>
    <r>
      <rPr>
        <sz val="11"/>
        <rFont val="ＭＳ Ｐ明朝"/>
        <family val="1"/>
        <charset val="128"/>
      </rPr>
      <t/>
    </r>
    <rPh sb="4" eb="5">
      <t>ミナミ</t>
    </rPh>
    <phoneticPr fontId="14"/>
  </si>
  <si>
    <r>
      <t>２・２・南４号</t>
    </r>
    <r>
      <rPr>
        <sz val="11"/>
        <rFont val="ＭＳ Ｐ明朝"/>
        <family val="1"/>
        <charset val="128"/>
      </rPr>
      <t/>
    </r>
    <rPh sb="4" eb="5">
      <t>ミナミ</t>
    </rPh>
    <phoneticPr fontId="14"/>
  </si>
  <si>
    <r>
      <t>２・２・南５号</t>
    </r>
    <r>
      <rPr>
        <sz val="11"/>
        <rFont val="ＭＳ Ｐ明朝"/>
        <family val="1"/>
        <charset val="128"/>
      </rPr>
      <t/>
    </r>
    <rPh sb="4" eb="5">
      <t>ミナミ</t>
    </rPh>
    <phoneticPr fontId="14"/>
  </si>
  <si>
    <r>
      <t>２・２・南６</t>
    </r>
    <r>
      <rPr>
        <sz val="11"/>
        <rFont val="ＭＳ Ｐ明朝"/>
        <family val="1"/>
        <charset val="128"/>
      </rPr>
      <t>号</t>
    </r>
    <rPh sb="4" eb="5">
      <t>ミナミ</t>
    </rPh>
    <phoneticPr fontId="14"/>
  </si>
  <si>
    <t>平成30年４月１日現在　</t>
    <phoneticPr fontId="9"/>
  </si>
  <si>
    <t>(単位：ｍ,㎡）　</t>
    <phoneticPr fontId="14"/>
  </si>
  <si>
    <t>1　　級</t>
    <phoneticPr fontId="14"/>
  </si>
  <si>
    <t>2　　級</t>
    <phoneticPr fontId="14"/>
  </si>
  <si>
    <t>計</t>
    <phoneticPr fontId="9"/>
  </si>
  <si>
    <t>３.５ｍ未満</t>
    <phoneticPr fontId="14"/>
  </si>
  <si>
    <t>アスファルト高級</t>
  </si>
  <si>
    <t>アスファルト簡易</t>
  </si>
  <si>
    <t>資料：都市整備課　</t>
    <rPh sb="3" eb="5">
      <t>トシ</t>
    </rPh>
    <rPh sb="5" eb="7">
      <t>セイビ</t>
    </rPh>
    <phoneticPr fontId="14"/>
  </si>
  <si>
    <t>各年4月1日現在　</t>
    <rPh sb="0" eb="2">
      <t>カクネン</t>
    </rPh>
    <rPh sb="3" eb="4">
      <t>ガツ</t>
    </rPh>
    <rPh sb="5" eb="6">
      <t>ヒ</t>
    </rPh>
    <rPh sb="6" eb="8">
      <t>ゲンザイ</t>
    </rPh>
    <phoneticPr fontId="7"/>
  </si>
  <si>
    <t>（ｍ）</t>
    <phoneticPr fontId="7"/>
  </si>
  <si>
    <t>平成20年　</t>
    <rPh sb="0" eb="2">
      <t>ヘイセイ</t>
    </rPh>
    <phoneticPr fontId="7"/>
  </si>
  <si>
    <t>平成21年　</t>
    <rPh sb="0" eb="2">
      <t>ヘイセイ</t>
    </rPh>
    <phoneticPr fontId="7"/>
  </si>
  <si>
    <t>平成22年　</t>
    <rPh sb="0" eb="2">
      <t>ヘイセイ</t>
    </rPh>
    <phoneticPr fontId="7"/>
  </si>
  <si>
    <t>平成23年　</t>
    <rPh sb="0" eb="2">
      <t>ヘイセイ</t>
    </rPh>
    <phoneticPr fontId="7"/>
  </si>
  <si>
    <t>平成24年　</t>
    <rPh sb="0" eb="2">
      <t>ヘイセイ</t>
    </rPh>
    <phoneticPr fontId="7"/>
  </si>
  <si>
    <t>平成25年　</t>
    <rPh sb="0" eb="2">
      <t>ヘイセイ</t>
    </rPh>
    <phoneticPr fontId="7"/>
  </si>
  <si>
    <t>平成26年　</t>
    <rPh sb="0" eb="2">
      <t>ヘイセイ</t>
    </rPh>
    <phoneticPr fontId="7"/>
  </si>
  <si>
    <t>平成27年　</t>
    <rPh sb="0" eb="2">
      <t>ヘイセイ</t>
    </rPh>
    <phoneticPr fontId="7"/>
  </si>
  <si>
    <t>平成28年　</t>
    <rPh sb="0" eb="2">
      <t>ヘイセイ</t>
    </rPh>
    <phoneticPr fontId="7"/>
  </si>
  <si>
    <t>平成29年　</t>
    <rPh sb="0" eb="2">
      <t>ヘイセイ</t>
    </rPh>
    <phoneticPr fontId="7"/>
  </si>
  <si>
    <t>※平成24年は調査を行っていないため前年と同数値</t>
    <rPh sb="1" eb="3">
      <t>ヘイセイ</t>
    </rPh>
    <rPh sb="7" eb="9">
      <t>チョウサ</t>
    </rPh>
    <rPh sb="10" eb="11">
      <t>オコナ</t>
    </rPh>
    <rPh sb="21" eb="22">
      <t>ドウ</t>
    </rPh>
    <rPh sb="22" eb="24">
      <t>スウチ</t>
    </rPh>
    <phoneticPr fontId="9"/>
  </si>
  <si>
    <t>資料：都市整備課　</t>
    <rPh sb="0" eb="2">
      <t>シリョウ</t>
    </rPh>
    <phoneticPr fontId="7"/>
  </si>
  <si>
    <t>平成30年8月1日現在　</t>
    <phoneticPr fontId="9"/>
  </si>
  <si>
    <t>1.8ｍ～2.5ｍ</t>
    <phoneticPr fontId="7"/>
  </si>
  <si>
    <t>2.5ｍ～４ｍ</t>
    <phoneticPr fontId="7"/>
  </si>
  <si>
    <t>面積　（ha)</t>
    <phoneticPr fontId="3"/>
  </si>
  <si>
    <t>構成比</t>
    <rPh sb="0" eb="3">
      <t>コウセイヒ</t>
    </rPh>
    <phoneticPr fontId="9"/>
  </si>
  <si>
    <t>建ぺい率</t>
    <rPh sb="0" eb="1">
      <t>ケン</t>
    </rPh>
    <rPh sb="3" eb="4">
      <t>リツ</t>
    </rPh>
    <phoneticPr fontId="9"/>
  </si>
  <si>
    <t>容積率</t>
    <rPh sb="0" eb="3">
      <t>ヨウセキリツ</t>
    </rPh>
    <phoneticPr fontId="9"/>
  </si>
  <si>
    <t>50(60)</t>
    <phoneticPr fontId="9"/>
  </si>
  <si>
    <t>100(150)</t>
    <phoneticPr fontId="9"/>
  </si>
  <si>
    <t>60(50)</t>
    <phoneticPr fontId="9"/>
  </si>
  <si>
    <t>200(100、150)</t>
    <phoneticPr fontId="9"/>
  </si>
  <si>
    <t>200(300)</t>
    <phoneticPr fontId="9"/>
  </si>
  <si>
    <t>※人口は、平成22年10月1日（国勢調査）によるものである。</t>
    <phoneticPr fontId="14"/>
  </si>
  <si>
    <t>・那覇広域都市計画用途地域の変更（第６回定期見直し喜屋武・本部・照屋・宮平地区編入）</t>
    <rPh sb="14" eb="16">
      <t>ヘンコウ</t>
    </rPh>
    <rPh sb="17" eb="18">
      <t>ダイ</t>
    </rPh>
    <rPh sb="19" eb="20">
      <t>カイ</t>
    </rPh>
    <rPh sb="20" eb="22">
      <t>テイキ</t>
    </rPh>
    <rPh sb="22" eb="24">
      <t>ミナオ</t>
    </rPh>
    <rPh sb="25" eb="28">
      <t>キャン</t>
    </rPh>
    <rPh sb="29" eb="31">
      <t>モトブ</t>
    </rPh>
    <rPh sb="32" eb="34">
      <t>テルヤ</t>
    </rPh>
    <rPh sb="35" eb="37">
      <t>ミヤヒラ</t>
    </rPh>
    <rPh sb="37" eb="39">
      <t>チク</t>
    </rPh>
    <rPh sb="39" eb="41">
      <t>ヘンニュウ</t>
    </rPh>
    <phoneticPr fontId="3"/>
  </si>
  <si>
    <t>平成29年 6月13日</t>
    <rPh sb="0" eb="2">
      <t>ヘイセイ</t>
    </rPh>
    <rPh sb="4" eb="5">
      <t>ネン</t>
    </rPh>
    <rPh sb="7" eb="8">
      <t>ガツ</t>
    </rPh>
    <phoneticPr fontId="3"/>
  </si>
  <si>
    <t>備　考</t>
    <phoneticPr fontId="14"/>
  </si>
  <si>
    <r>
      <t>（事業名称）　　　　　　　  　 　　</t>
    </r>
    <r>
      <rPr>
        <sz val="9.5"/>
        <rFont val="ＭＳ Ｐ明朝"/>
        <family val="1"/>
        <charset val="128"/>
      </rPr>
      <t>都市計画決定番号･名称</t>
    </r>
    <phoneticPr fontId="14"/>
  </si>
  <si>
    <t>年月日 　  （当初）    　最終</t>
    <phoneticPr fontId="14"/>
  </si>
  <si>
    <t>面積（ha)  (当初）     最終</t>
    <phoneticPr fontId="14"/>
  </si>
  <si>
    <t>S55. 1.16</t>
    <phoneticPr fontId="3"/>
  </si>
  <si>
    <t>S54～S55</t>
    <phoneticPr fontId="14"/>
  </si>
  <si>
    <t>S57. 3. 4</t>
    <phoneticPr fontId="3"/>
  </si>
  <si>
    <t>S56～H 1</t>
    <phoneticPr fontId="14"/>
  </si>
  <si>
    <t>S56～H 7</t>
    <phoneticPr fontId="14"/>
  </si>
  <si>
    <t>H 5. 9.10</t>
    <phoneticPr fontId="3"/>
  </si>
  <si>
    <t>H6～H11</t>
    <phoneticPr fontId="14"/>
  </si>
  <si>
    <r>
      <t xml:space="preserve">(S56.3.7)  </t>
    </r>
    <r>
      <rPr>
        <sz val="10"/>
        <rFont val="ＭＳ Ｐ明朝"/>
        <family val="1"/>
        <charset val="128"/>
      </rPr>
      <t>H23.9.16</t>
    </r>
    <phoneticPr fontId="3"/>
  </si>
  <si>
    <t>（17.3）　　２０.５</t>
    <phoneticPr fontId="3"/>
  </si>
  <si>
    <t>S55～H33</t>
    <phoneticPr fontId="14"/>
  </si>
  <si>
    <t>事業中</t>
    <phoneticPr fontId="3"/>
  </si>
  <si>
    <t>（5.5）　　5.５</t>
    <phoneticPr fontId="3"/>
  </si>
  <si>
    <t>H14～H24</t>
    <phoneticPr fontId="14"/>
  </si>
  <si>
    <t>（0.28）　　0.28</t>
    <phoneticPr fontId="3"/>
  </si>
  <si>
    <t>H16～H19</t>
    <phoneticPr fontId="14"/>
  </si>
  <si>
    <t>近隣公園</t>
    <phoneticPr fontId="3"/>
  </si>
  <si>
    <t>H20～H30</t>
    <phoneticPr fontId="3"/>
  </si>
  <si>
    <t>津嘉山北1号公園</t>
    <phoneticPr fontId="3"/>
  </si>
  <si>
    <t>H20～H27</t>
    <phoneticPr fontId="3"/>
  </si>
  <si>
    <t>ウガンヌ前公園</t>
    <phoneticPr fontId="3"/>
  </si>
  <si>
    <t>H24～H28</t>
    <phoneticPr fontId="14"/>
  </si>
  <si>
    <t>（㎡）</t>
    <phoneticPr fontId="7"/>
  </si>
  <si>
    <t>資料：まちづくり振興課　</t>
    <rPh sb="0" eb="2">
      <t>シリョウ</t>
    </rPh>
    <rPh sb="8" eb="11">
      <t>シンコウカ</t>
    </rPh>
    <phoneticPr fontId="7"/>
  </si>
  <si>
    <t>（８）　家屋の種類別棟数及び面積</t>
    <rPh sb="4" eb="6">
      <t>カオク</t>
    </rPh>
    <rPh sb="7" eb="10">
      <t>シュルイベツ</t>
    </rPh>
    <rPh sb="10" eb="11">
      <t>トウ</t>
    </rPh>
    <rPh sb="11" eb="12">
      <t>スウ</t>
    </rPh>
    <rPh sb="12" eb="13">
      <t>オヨ</t>
    </rPh>
    <rPh sb="14" eb="16">
      <t>メンセキ</t>
    </rPh>
    <phoneticPr fontId="7"/>
  </si>
  <si>
    <t>（９）　家屋の構造別棟数及び面積</t>
    <rPh sb="4" eb="6">
      <t>カオク</t>
    </rPh>
    <rPh sb="7" eb="10">
      <t>コウゾウベツ</t>
    </rPh>
    <rPh sb="10" eb="12">
      <t>トウスウ</t>
    </rPh>
    <rPh sb="12" eb="13">
      <t>オヨ</t>
    </rPh>
    <rPh sb="14" eb="16">
      <t>メンセキ</t>
    </rPh>
    <phoneticPr fontId="7"/>
  </si>
  <si>
    <t>（７）　農道の現況</t>
    <phoneticPr fontId="9"/>
  </si>
  <si>
    <t>（１０）　住居の種類・住宅の所有の関係（６区分）</t>
    <rPh sb="5" eb="7">
      <t>ジュウキョ</t>
    </rPh>
    <rPh sb="8" eb="10">
      <t>シュルイ</t>
    </rPh>
    <rPh sb="11" eb="13">
      <t>ジュウタク</t>
    </rPh>
    <rPh sb="14" eb="16">
      <t>ショユウ</t>
    </rPh>
    <rPh sb="17" eb="19">
      <t>カンケイ</t>
    </rPh>
    <rPh sb="21" eb="23">
      <t>クブン</t>
    </rPh>
    <phoneticPr fontId="9"/>
  </si>
  <si>
    <t>（１１）　住宅の建て方（6区分）、住宅の所有の関係（５区分）</t>
    <rPh sb="5" eb="7">
      <t>ジュウタク</t>
    </rPh>
    <rPh sb="8" eb="11">
      <t>タテカタ</t>
    </rPh>
    <rPh sb="13" eb="15">
      <t>クブン</t>
    </rPh>
    <rPh sb="17" eb="19">
      <t>ジュウタク</t>
    </rPh>
    <rPh sb="20" eb="22">
      <t>ショユウ</t>
    </rPh>
    <rPh sb="23" eb="25">
      <t>カンケイ</t>
    </rPh>
    <rPh sb="27" eb="29">
      <t>クブン</t>
    </rPh>
    <phoneticPr fontId="9"/>
  </si>
  <si>
    <t>-</t>
    <phoneticPr fontId="9"/>
  </si>
  <si>
    <t>（１）　都市計画区域及び市街化区域の用途地域面積（Ｐ82参照）</t>
    <rPh sb="4" eb="6">
      <t>トシ</t>
    </rPh>
    <rPh sb="6" eb="8">
      <t>ケイカク</t>
    </rPh>
    <rPh sb="8" eb="10">
      <t>クイキ</t>
    </rPh>
    <rPh sb="10" eb="11">
      <t>オヨ</t>
    </rPh>
    <rPh sb="20" eb="22">
      <t>チイキ</t>
    </rPh>
    <phoneticPr fontId="9"/>
  </si>
  <si>
    <t>（２）　家屋の構造別棟数状況（Ｐ88参照）</t>
    <rPh sb="4" eb="6">
      <t>カオク</t>
    </rPh>
    <rPh sb="7" eb="10">
      <t>コウゾウベツ</t>
    </rPh>
    <rPh sb="10" eb="11">
      <t>トウ</t>
    </rPh>
    <rPh sb="11" eb="12">
      <t>スウ</t>
    </rPh>
    <rPh sb="12" eb="14">
      <t>ジョウキョウ</t>
    </rPh>
    <rPh sb="18" eb="20">
      <t>サンショウ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</si>
</sst>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1" formatCode="_ * #,##0_ ;_ * \-#,##0_ ;_ * &quot;-&quot;_ ;_ @_ "/>
    <numFmt numFmtId="43" formatCode="_ * #,##0.00_ ;_ * \-#,##0.00_ ;_ * &quot;-&quot;??_ ;_ @_ "/>
    <numFmt numFmtId="176" formatCode="_(&quot;$&quot;* #,##0_);_(&quot;$&quot;* \(#,##0\);_(&quot;$&quot;* &quot;-&quot;_);_(@_)"/>
    <numFmt numFmtId="177" formatCode="_(&quot;$&quot;* #,##0.00_);_(&quot;$&quot;* \(#,##0.00\);_(&quot;$&quot;* &quot;-&quot;??_);_(@_)"/>
    <numFmt numFmtId="178" formatCode="#,##0;[Red]#,##0"/>
    <numFmt numFmtId="179" formatCode="#,##0.0;[Red]#,##0.0"/>
    <numFmt numFmtId="180" formatCode="#,##0_);\(#,##0\)"/>
    <numFmt numFmtId="181" formatCode="#,##0.000_);\(#,##0.000\)"/>
    <numFmt numFmtId="182" formatCode="#,##0.0_);\(#,##0.0\)"/>
    <numFmt numFmtId="183" formatCode="#,##0_ "/>
    <numFmt numFmtId="184" formatCode="0.0_ "/>
    <numFmt numFmtId="185" formatCode="#,##0.0_ "/>
    <numFmt numFmtId="186" formatCode="0.0%"/>
    <numFmt numFmtId="187" formatCode="0.0_);\(0.0\)"/>
    <numFmt numFmtId="188" formatCode="#,##0_);[Red]\(#,##0\)"/>
    <numFmt numFmtId="189" formatCode="0.00_ "/>
    <numFmt numFmtId="190" formatCode="#,##0.00_);\(#,##0.00\)"/>
  </numFmts>
  <fonts count="23">
    <font>
      <sz val="12"/>
      <name val="ＭＳ Ｐ明朝"/>
      <family val="1"/>
      <charset val="128"/>
    </font>
    <font>
      <sz val="12"/>
      <name val="ＭＳ Ｐ明朝"/>
      <family val="1"/>
      <charset val="128"/>
    </font>
    <font>
      <i/>
      <sz val="11"/>
      <name val="明朝"/>
      <family val="1"/>
      <charset val="128"/>
    </font>
    <font>
      <sz val="10"/>
      <name val="Arial"/>
      <family val="2"/>
    </font>
    <font>
      <sz val="10"/>
      <name val="MS Sans Serif"/>
      <family val="2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7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ＤＦ平成ゴシック体W3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u/>
      <sz val="11"/>
      <name val="ＭＳ Ｐ明朝"/>
      <family val="1"/>
      <charset val="128"/>
    </font>
    <font>
      <vertAlign val="superscript"/>
      <sz val="9"/>
      <name val="ＭＳ Ｐ明朝"/>
      <family val="1"/>
      <charset val="128"/>
    </font>
    <font>
      <sz val="11"/>
      <name val="ＤＦ平成ゴシック体W3"/>
      <family val="3"/>
      <charset val="128"/>
    </font>
    <font>
      <sz val="9.5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9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0" fontId="4" fillId="0" borderId="0"/>
    <xf numFmtId="0" fontId="12" fillId="0" borderId="0"/>
    <xf numFmtId="0" fontId="17" fillId="0" borderId="0"/>
  </cellStyleXfs>
  <cellXfs count="488">
    <xf numFmtId="0" fontId="0" fillId="0" borderId="0" xfId="0"/>
    <xf numFmtId="0" fontId="1" fillId="0" borderId="0" xfId="0" applyFont="1" applyBorder="1" applyAlignment="1">
      <alignment horizontal="center" vertical="center"/>
    </xf>
    <xf numFmtId="178" fontId="8" fillId="0" borderId="1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180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/>
    <xf numFmtId="0" fontId="0" fillId="0" borderId="0" xfId="0" applyAlignment="1">
      <alignment vertical="top"/>
    </xf>
    <xf numFmtId="178" fontId="8" fillId="0" borderId="0" xfId="0" applyNumberFormat="1" applyFont="1" applyBorder="1" applyAlignment="1">
      <alignment vertical="center"/>
    </xf>
    <xf numFmtId="178" fontId="0" fillId="0" borderId="0" xfId="0" applyNumberFormat="1" applyAlignment="1">
      <alignment vertical="top"/>
    </xf>
    <xf numFmtId="0" fontId="8" fillId="0" borderId="0" xfId="0" applyFont="1" applyBorder="1" applyAlignment="1">
      <alignment vertical="center"/>
    </xf>
    <xf numFmtId="180" fontId="1" fillId="0" borderId="0" xfId="0" applyNumberFormat="1" applyFont="1" applyBorder="1" applyAlignment="1"/>
    <xf numFmtId="181" fontId="1" fillId="0" borderId="0" xfId="0" applyNumberFormat="1" applyFont="1" applyBorder="1" applyAlignment="1">
      <alignment vertical="center"/>
    </xf>
    <xf numFmtId="0" fontId="1" fillId="0" borderId="0" xfId="7" applyFont="1" applyAlignment="1">
      <alignment horizontal="left" vertical="center"/>
    </xf>
    <xf numFmtId="0" fontId="8" fillId="0" borderId="0" xfId="7" applyFont="1" applyAlignment="1">
      <alignment horizontal="left" vertical="center"/>
    </xf>
    <xf numFmtId="0" fontId="13" fillId="0" borderId="0" xfId="7" applyFont="1" applyAlignment="1">
      <alignment horizontal="left" vertical="center"/>
    </xf>
    <xf numFmtId="0" fontId="8" fillId="0" borderId="0" xfId="7" applyFont="1" applyAlignment="1">
      <alignment horizontal="right" vertical="center"/>
    </xf>
    <xf numFmtId="0" fontId="8" fillId="0" borderId="0" xfId="7" applyFont="1" applyAlignment="1">
      <alignment horizontal="center" vertical="center"/>
    </xf>
    <xf numFmtId="0" fontId="10" fillId="0" borderId="0" xfId="7" applyFont="1" applyAlignment="1">
      <alignment horizontal="center" vertical="center"/>
    </xf>
    <xf numFmtId="0" fontId="8" fillId="0" borderId="0" xfId="7" applyFont="1" applyBorder="1" applyAlignment="1">
      <alignment horizontal="distributed" vertical="center"/>
    </xf>
    <xf numFmtId="182" fontId="8" fillId="0" borderId="0" xfId="7" applyNumberFormat="1" applyFont="1" applyBorder="1" applyAlignment="1">
      <alignment horizontal="right" vertical="center"/>
    </xf>
    <xf numFmtId="180" fontId="8" fillId="0" borderId="0" xfId="7" applyNumberFormat="1" applyFont="1" applyBorder="1" applyAlignment="1">
      <alignment horizontal="right" vertical="center"/>
    </xf>
    <xf numFmtId="0" fontId="0" fillId="0" borderId="0" xfId="0" applyBorder="1" applyAlignment="1"/>
    <xf numFmtId="0" fontId="13" fillId="0" borderId="31" xfId="7" applyFont="1" applyBorder="1" applyAlignment="1">
      <alignment horizontal="center" vertical="center"/>
    </xf>
    <xf numFmtId="0" fontId="10" fillId="0" borderId="0" xfId="7" applyFont="1" applyBorder="1" applyAlignment="1">
      <alignment horizontal="distributed" vertical="center"/>
    </xf>
    <xf numFmtId="0" fontId="10" fillId="0" borderId="0" xfId="7" applyFont="1" applyBorder="1" applyAlignment="1">
      <alignment horizontal="left" vertical="center"/>
    </xf>
    <xf numFmtId="0" fontId="11" fillId="0" borderId="0" xfId="0" applyFont="1" applyAlignment="1">
      <alignment vertical="top"/>
    </xf>
    <xf numFmtId="0" fontId="11" fillId="0" borderId="0" xfId="0" applyFont="1" applyBorder="1" applyAlignment="1">
      <alignment vertical="center"/>
    </xf>
    <xf numFmtId="182" fontId="0" fillId="0" borderId="0" xfId="0" applyNumberFormat="1" applyAlignment="1">
      <alignment vertical="top"/>
    </xf>
    <xf numFmtId="186" fontId="0" fillId="0" borderId="0" xfId="0" applyNumberFormat="1" applyAlignment="1">
      <alignment vertical="top"/>
    </xf>
    <xf numFmtId="0" fontId="8" fillId="0" borderId="0" xfId="0" applyFont="1" applyFill="1" applyBorder="1" applyAlignment="1">
      <alignment horizontal="distributed" vertical="center"/>
    </xf>
    <xf numFmtId="0" fontId="0" fillId="0" borderId="0" xfId="0" applyFill="1" applyBorder="1" applyAlignment="1">
      <alignment vertical="center"/>
    </xf>
    <xf numFmtId="178" fontId="8" fillId="0" borderId="0" xfId="0" applyNumberFormat="1" applyFont="1" applyFill="1" applyBorder="1" applyAlignment="1">
      <alignment vertical="center"/>
    </xf>
    <xf numFmtId="178" fontId="8" fillId="0" borderId="0" xfId="0" applyNumberFormat="1" applyFont="1" applyFill="1" applyBorder="1" applyAlignment="1">
      <alignment horizontal="right" vertical="center"/>
    </xf>
    <xf numFmtId="0" fontId="1" fillId="0" borderId="35" xfId="0" applyFont="1" applyBorder="1" applyAlignment="1">
      <alignment vertical="center"/>
    </xf>
    <xf numFmtId="0" fontId="0" fillId="0" borderId="0" xfId="0" applyBorder="1" applyAlignment="1">
      <alignment vertical="top"/>
    </xf>
    <xf numFmtId="187" fontId="8" fillId="0" borderId="0" xfId="7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185" fontId="13" fillId="0" borderId="1" xfId="7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top"/>
    </xf>
    <xf numFmtId="0" fontId="0" fillId="0" borderId="0" xfId="0" applyAlignment="1">
      <alignment vertical="center"/>
    </xf>
    <xf numFmtId="0" fontId="8" fillId="0" borderId="0" xfId="7" applyFont="1" applyBorder="1" applyAlignment="1">
      <alignment horizontal="center" vertical="center"/>
    </xf>
    <xf numFmtId="178" fontId="8" fillId="2" borderId="1" xfId="0" applyNumberFormat="1" applyFont="1" applyFill="1" applyBorder="1" applyAlignment="1">
      <alignment vertical="center"/>
    </xf>
    <xf numFmtId="182" fontId="8" fillId="2" borderId="0" xfId="7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right" vertical="top"/>
    </xf>
    <xf numFmtId="180" fontId="8" fillId="2" borderId="0" xfId="7" applyNumberFormat="1" applyFont="1" applyFill="1" applyBorder="1" applyAlignment="1">
      <alignment horizontal="right" vertical="center"/>
    </xf>
    <xf numFmtId="186" fontId="8" fillId="2" borderId="0" xfId="7" applyNumberFormat="1" applyFont="1" applyFill="1" applyBorder="1" applyAlignment="1">
      <alignment horizontal="right" vertical="center"/>
    </xf>
    <xf numFmtId="0" fontId="10" fillId="0" borderId="1" xfId="7" applyFont="1" applyBorder="1" applyAlignment="1">
      <alignment horizontal="center" vertical="center" wrapText="1"/>
    </xf>
    <xf numFmtId="179" fontId="8" fillId="0" borderId="5" xfId="8" applyNumberFormat="1" applyFont="1" applyFill="1" applyBorder="1" applyAlignment="1">
      <alignment horizontal="right" vertical="center"/>
    </xf>
    <xf numFmtId="0" fontId="19" fillId="0" borderId="0" xfId="0" applyFont="1" applyBorder="1" applyAlignment="1">
      <alignment vertical="center"/>
    </xf>
    <xf numFmtId="178" fontId="8" fillId="0" borderId="2" xfId="0" applyNumberFormat="1" applyFont="1" applyFill="1" applyBorder="1" applyAlignment="1">
      <alignment vertical="center" shrinkToFit="1"/>
    </xf>
    <xf numFmtId="178" fontId="8" fillId="0" borderId="28" xfId="0" applyNumberFormat="1" applyFont="1" applyFill="1" applyBorder="1" applyAlignment="1">
      <alignment vertical="center" shrinkToFit="1"/>
    </xf>
    <xf numFmtId="178" fontId="8" fillId="0" borderId="16" xfId="0" applyNumberFormat="1" applyFont="1" applyFill="1" applyBorder="1" applyAlignment="1">
      <alignment vertical="center" shrinkToFit="1"/>
    </xf>
    <xf numFmtId="178" fontId="8" fillId="0" borderId="39" xfId="0" applyNumberFormat="1" applyFont="1" applyFill="1" applyBorder="1" applyAlignment="1">
      <alignment vertical="center" shrinkToFit="1"/>
    </xf>
    <xf numFmtId="0" fontId="8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80" fontId="8" fillId="0" borderId="0" xfId="0" applyNumberFormat="1" applyFont="1" applyBorder="1" applyAlignment="1">
      <alignment horizontal="right" vertical="center"/>
    </xf>
    <xf numFmtId="180" fontId="8" fillId="0" borderId="35" xfId="0" applyNumberFormat="1" applyFont="1" applyBorder="1" applyAlignment="1">
      <alignment horizontal="right" vertical="center"/>
    </xf>
    <xf numFmtId="180" fontId="8" fillId="0" borderId="5" xfId="0" applyNumberFormat="1" applyFont="1" applyBorder="1" applyAlignment="1">
      <alignment horizontal="right" vertical="center"/>
    </xf>
    <xf numFmtId="180" fontId="8" fillId="0" borderId="3" xfId="0" applyNumberFormat="1" applyFont="1" applyBorder="1" applyAlignment="1">
      <alignment horizontal="right" vertical="center"/>
    </xf>
    <xf numFmtId="0" fontId="13" fillId="0" borderId="12" xfId="0" applyFont="1" applyBorder="1" applyAlignment="1">
      <alignment vertical="center"/>
    </xf>
    <xf numFmtId="180" fontId="8" fillId="0" borderId="1" xfId="0" applyNumberFormat="1" applyFont="1" applyBorder="1" applyAlignment="1">
      <alignment horizontal="right" vertical="center"/>
    </xf>
    <xf numFmtId="0" fontId="13" fillId="0" borderId="9" xfId="0" applyFont="1" applyBorder="1" applyAlignment="1">
      <alignment horizontal="distributed" vertical="center" wrapText="1"/>
    </xf>
    <xf numFmtId="0" fontId="13" fillId="0" borderId="10" xfId="0" applyFont="1" applyBorder="1" applyAlignment="1">
      <alignment vertical="center"/>
    </xf>
    <xf numFmtId="180" fontId="8" fillId="0" borderId="23" xfId="0" applyNumberFormat="1" applyFont="1" applyBorder="1" applyAlignment="1">
      <alignment horizontal="right" vertical="center"/>
    </xf>
    <xf numFmtId="180" fontId="8" fillId="0" borderId="21" xfId="0" applyNumberFormat="1" applyFont="1" applyBorder="1" applyAlignment="1">
      <alignment horizontal="right" vertical="center"/>
    </xf>
    <xf numFmtId="190" fontId="8" fillId="0" borderId="1" xfId="0" applyNumberFormat="1" applyFont="1" applyBorder="1" applyAlignment="1">
      <alignment vertical="center"/>
    </xf>
    <xf numFmtId="180" fontId="8" fillId="0" borderId="1" xfId="0" applyNumberFormat="1" applyFont="1" applyBorder="1" applyAlignment="1">
      <alignment vertical="center"/>
    </xf>
    <xf numFmtId="0" fontId="8" fillId="0" borderId="0" xfId="0" applyFont="1" applyAlignment="1">
      <alignment wrapText="1"/>
    </xf>
    <xf numFmtId="182" fontId="8" fillId="0" borderId="0" xfId="0" applyNumberFormat="1" applyFont="1" applyBorder="1" applyAlignment="1">
      <alignment horizontal="right" vertical="center"/>
    </xf>
    <xf numFmtId="190" fontId="8" fillId="0" borderId="0" xfId="0" applyNumberFormat="1" applyFont="1" applyBorder="1" applyAlignment="1">
      <alignment horizontal="right" vertical="center"/>
    </xf>
    <xf numFmtId="0" fontId="8" fillId="0" borderId="35" xfId="0" applyFont="1" applyBorder="1" applyAlignment="1">
      <alignment vertical="center"/>
    </xf>
    <xf numFmtId="182" fontId="8" fillId="0" borderId="0" xfId="0" applyNumberFormat="1" applyFont="1" applyBorder="1" applyAlignment="1">
      <alignment vertical="center"/>
    </xf>
    <xf numFmtId="0" fontId="13" fillId="0" borderId="0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distributed" vertical="center" wrapText="1"/>
    </xf>
    <xf numFmtId="0" fontId="8" fillId="0" borderId="35" xfId="7" applyFont="1" applyFill="1" applyBorder="1" applyAlignment="1">
      <alignment horizontal="distributed" vertical="center" justifyLastLine="1"/>
    </xf>
    <xf numFmtId="0" fontId="8" fillId="0" borderId="0" xfId="7" applyFont="1" applyFill="1" applyBorder="1" applyAlignment="1">
      <alignment horizontal="distributed" vertical="center" justifyLastLine="1"/>
    </xf>
    <xf numFmtId="185" fontId="13" fillId="0" borderId="21" xfId="7" applyNumberFormat="1" applyFont="1" applyFill="1" applyBorder="1" applyAlignment="1">
      <alignment horizontal="right" vertical="center"/>
    </xf>
    <xf numFmtId="183" fontId="13" fillId="0" borderId="21" xfId="7" applyNumberFormat="1" applyFont="1" applyFill="1" applyBorder="1" applyAlignment="1">
      <alignment horizontal="right" vertical="center"/>
    </xf>
    <xf numFmtId="178" fontId="13" fillId="0" borderId="21" xfId="7" applyNumberFormat="1" applyFont="1" applyFill="1" applyBorder="1" applyAlignment="1">
      <alignment horizontal="right" vertical="center"/>
    </xf>
    <xf numFmtId="186" fontId="13" fillId="0" borderId="21" xfId="7" applyNumberFormat="1" applyFont="1" applyFill="1" applyBorder="1" applyAlignment="1">
      <alignment horizontal="right" vertical="center"/>
    </xf>
    <xf numFmtId="183" fontId="13" fillId="0" borderId="23" xfId="7" applyNumberFormat="1" applyFont="1" applyFill="1" applyBorder="1" applyAlignment="1">
      <alignment horizontal="right" vertical="center"/>
    </xf>
    <xf numFmtId="183" fontId="13" fillId="0" borderId="1" xfId="7" applyNumberFormat="1" applyFont="1" applyFill="1" applyBorder="1" applyAlignment="1">
      <alignment horizontal="right" vertical="center"/>
    </xf>
    <xf numFmtId="178" fontId="13" fillId="0" borderId="1" xfId="7" applyNumberFormat="1" applyFont="1" applyFill="1" applyBorder="1" applyAlignment="1">
      <alignment horizontal="right" vertical="center"/>
    </xf>
    <xf numFmtId="186" fontId="13" fillId="0" borderId="1" xfId="7" applyNumberFormat="1" applyFont="1" applyFill="1" applyBorder="1" applyAlignment="1">
      <alignment horizontal="right" vertical="center"/>
    </xf>
    <xf numFmtId="183" fontId="13" fillId="0" borderId="5" xfId="7" applyNumberFormat="1" applyFont="1" applyFill="1" applyBorder="1" applyAlignment="1">
      <alignment horizontal="right" vertical="center"/>
    </xf>
    <xf numFmtId="185" fontId="13" fillId="0" borderId="3" xfId="7" applyNumberFormat="1" applyFont="1" applyFill="1" applyBorder="1" applyAlignment="1">
      <alignment horizontal="right" vertical="center"/>
    </xf>
    <xf numFmtId="183" fontId="13" fillId="0" borderId="3" xfId="7" applyNumberFormat="1" applyFont="1" applyFill="1" applyBorder="1" applyAlignment="1">
      <alignment horizontal="right" vertical="center"/>
    </xf>
    <xf numFmtId="178" fontId="13" fillId="0" borderId="3" xfId="7" applyNumberFormat="1" applyFont="1" applyFill="1" applyBorder="1" applyAlignment="1">
      <alignment horizontal="right" vertical="center"/>
    </xf>
    <xf numFmtId="186" fontId="13" fillId="0" borderId="3" xfId="7" applyNumberFormat="1" applyFont="1" applyFill="1" applyBorder="1" applyAlignment="1">
      <alignment horizontal="right" vertical="center"/>
    </xf>
    <xf numFmtId="183" fontId="13" fillId="0" borderId="17" xfId="7" applyNumberFormat="1" applyFont="1" applyFill="1" applyBorder="1" applyAlignment="1">
      <alignment horizontal="right" vertical="center"/>
    </xf>
    <xf numFmtId="180" fontId="0" fillId="0" borderId="21" xfId="0" applyNumberFormat="1" applyFont="1" applyFill="1" applyBorder="1" applyAlignment="1">
      <alignment vertical="center"/>
    </xf>
    <xf numFmtId="182" fontId="0" fillId="0" borderId="21" xfId="0" applyNumberFormat="1" applyFont="1" applyFill="1" applyBorder="1" applyAlignment="1">
      <alignment vertical="center"/>
    </xf>
    <xf numFmtId="182" fontId="0" fillId="0" borderId="23" xfId="0" applyNumberFormat="1" applyFont="1" applyFill="1" applyBorder="1" applyAlignment="1">
      <alignment vertical="center"/>
    </xf>
    <xf numFmtId="180" fontId="0" fillId="0" borderId="1" xfId="0" applyNumberFormat="1" applyFont="1" applyFill="1" applyBorder="1" applyAlignment="1">
      <alignment vertical="center"/>
    </xf>
    <xf numFmtId="182" fontId="0" fillId="0" borderId="19" xfId="0" applyNumberFormat="1" applyFont="1" applyFill="1" applyBorder="1" applyAlignment="1">
      <alignment vertical="center"/>
    </xf>
    <xf numFmtId="182" fontId="0" fillId="0" borderId="1" xfId="0" applyNumberFormat="1" applyFont="1" applyFill="1" applyBorder="1" applyAlignment="1">
      <alignment vertical="center"/>
    </xf>
    <xf numFmtId="182" fontId="0" fillId="0" borderId="5" xfId="0" applyNumberFormat="1" applyFont="1" applyFill="1" applyBorder="1" applyAlignment="1">
      <alignment vertical="center"/>
    </xf>
    <xf numFmtId="178" fontId="8" fillId="0" borderId="5" xfId="0" applyNumberFormat="1" applyFont="1" applyFill="1" applyBorder="1" applyAlignment="1">
      <alignment vertical="center" shrinkToFit="1"/>
    </xf>
    <xf numFmtId="178" fontId="8" fillId="0" borderId="5" xfId="0" applyNumberFormat="1" applyFont="1" applyFill="1" applyBorder="1" applyAlignment="1">
      <alignment horizontal="right" vertical="center" shrinkToFit="1"/>
    </xf>
    <xf numFmtId="178" fontId="8" fillId="0" borderId="17" xfId="0" applyNumberFormat="1" applyFont="1" applyFill="1" applyBorder="1" applyAlignment="1">
      <alignment horizontal="right" vertical="center" shrinkToFit="1"/>
    </xf>
    <xf numFmtId="180" fontId="8" fillId="0" borderId="17" xfId="0" applyNumberFormat="1" applyFont="1" applyBorder="1" applyAlignment="1">
      <alignment horizontal="right" vertical="center"/>
    </xf>
    <xf numFmtId="180" fontId="8" fillId="0" borderId="1" xfId="0" applyNumberFormat="1" applyFont="1" applyBorder="1" applyAlignment="1">
      <alignment horizontal="right" vertical="center"/>
    </xf>
    <xf numFmtId="180" fontId="8" fillId="0" borderId="3" xfId="0" applyNumberFormat="1" applyFont="1" applyBorder="1" applyAlignment="1">
      <alignment horizontal="right" vertical="center"/>
    </xf>
    <xf numFmtId="0" fontId="10" fillId="0" borderId="1" xfId="7" applyFont="1" applyBorder="1" applyAlignment="1">
      <alignment horizontal="center" vertical="center"/>
    </xf>
    <xf numFmtId="190" fontId="8" fillId="0" borderId="3" xfId="0" applyNumberFormat="1" applyFont="1" applyBorder="1" applyAlignment="1">
      <alignment vertical="center"/>
    </xf>
    <xf numFmtId="0" fontId="22" fillId="0" borderId="1" xfId="7" applyFont="1" applyBorder="1" applyAlignment="1">
      <alignment horizontal="center" vertical="center"/>
    </xf>
    <xf numFmtId="0" fontId="13" fillId="0" borderId="16" xfId="7" applyFont="1" applyBorder="1" applyAlignment="1">
      <alignment horizontal="center" vertical="center"/>
    </xf>
    <xf numFmtId="0" fontId="8" fillId="0" borderId="0" xfId="7" applyFont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78" fontId="8" fillId="0" borderId="10" xfId="0" applyNumberFormat="1" applyFont="1" applyFill="1" applyBorder="1" applyAlignment="1">
      <alignment vertical="center" shrinkToFit="1"/>
    </xf>
    <xf numFmtId="178" fontId="8" fillId="0" borderId="2" xfId="0" applyNumberFormat="1" applyFont="1" applyFill="1" applyBorder="1" applyAlignment="1">
      <alignment horizontal="right" vertical="center" shrinkToFit="1"/>
    </xf>
    <xf numFmtId="178" fontId="8" fillId="0" borderId="28" xfId="0" applyNumberFormat="1" applyFont="1" applyFill="1" applyBorder="1" applyAlignment="1">
      <alignment horizontal="right" vertical="center" shrinkToFit="1"/>
    </xf>
    <xf numFmtId="178" fontId="8" fillId="0" borderId="17" xfId="0" applyNumberFormat="1" applyFont="1" applyFill="1" applyBorder="1" applyAlignment="1">
      <alignment vertical="center" shrinkToFit="1"/>
    </xf>
    <xf numFmtId="178" fontId="8" fillId="0" borderId="16" xfId="0" applyNumberFormat="1" applyFont="1" applyFill="1" applyBorder="1" applyAlignment="1">
      <alignment horizontal="right" vertical="center" shrinkToFit="1"/>
    </xf>
    <xf numFmtId="182" fontId="8" fillId="0" borderId="20" xfId="7" applyNumberFormat="1" applyFont="1" applyFill="1" applyBorder="1" applyAlignment="1">
      <alignment horizontal="right" vertical="center"/>
    </xf>
    <xf numFmtId="182" fontId="8" fillId="0" borderId="21" xfId="7" applyNumberFormat="1" applyFont="1" applyFill="1" applyBorder="1" applyAlignment="1">
      <alignment horizontal="right" vertical="center"/>
    </xf>
    <xf numFmtId="9" fontId="8" fillId="0" borderId="39" xfId="7" applyNumberFormat="1" applyFont="1" applyFill="1" applyBorder="1" applyAlignment="1">
      <alignment horizontal="right" vertical="center"/>
    </xf>
    <xf numFmtId="9" fontId="8" fillId="0" borderId="39" xfId="7" applyNumberFormat="1" applyFont="1" applyFill="1" applyBorder="1" applyAlignment="1">
      <alignment horizontal="right" vertical="center" shrinkToFit="1"/>
    </xf>
    <xf numFmtId="9" fontId="8" fillId="0" borderId="17" xfId="7" applyNumberFormat="1" applyFont="1" applyFill="1" applyBorder="1" applyAlignment="1">
      <alignment horizontal="right" vertical="center" shrinkToFit="1"/>
    </xf>
    <xf numFmtId="0" fontId="8" fillId="0" borderId="1" xfId="7" applyFont="1" applyFill="1" applyBorder="1" applyAlignment="1">
      <alignment horizontal="center" vertical="center"/>
    </xf>
    <xf numFmtId="0" fontId="8" fillId="0" borderId="5" xfId="7" applyFont="1" applyFill="1" applyBorder="1" applyAlignment="1">
      <alignment horizontal="center" vertical="center"/>
    </xf>
    <xf numFmtId="49" fontId="8" fillId="0" borderId="1" xfId="7" applyNumberFormat="1" applyFont="1" applyFill="1" applyBorder="1" applyAlignment="1">
      <alignment horizontal="center" vertical="center"/>
    </xf>
    <xf numFmtId="0" fontId="8" fillId="0" borderId="19" xfId="7" applyFont="1" applyFill="1" applyBorder="1" applyAlignment="1">
      <alignment horizontal="center" vertical="center"/>
    </xf>
    <xf numFmtId="178" fontId="8" fillId="0" borderId="1" xfId="0" applyNumberFormat="1" applyFont="1" applyFill="1" applyBorder="1" applyAlignment="1">
      <alignment vertical="center"/>
    </xf>
    <xf numFmtId="0" fontId="0" fillId="0" borderId="0" xfId="0" applyFill="1" applyAlignment="1">
      <alignment vertical="top"/>
    </xf>
    <xf numFmtId="0" fontId="1" fillId="0" borderId="0" xfId="7" applyFont="1" applyFill="1" applyAlignment="1">
      <alignment horizontal="left" vertical="center"/>
    </xf>
    <xf numFmtId="0" fontId="8" fillId="0" borderId="0" xfId="7" applyFont="1" applyFill="1" applyAlignment="1">
      <alignment horizontal="left" vertical="center"/>
    </xf>
    <xf numFmtId="0" fontId="13" fillId="0" borderId="0" xfId="7" applyFont="1" applyFill="1" applyAlignment="1">
      <alignment horizontal="left" vertical="center"/>
    </xf>
    <xf numFmtId="58" fontId="8" fillId="0" borderId="46" xfId="7" applyNumberFormat="1" applyFont="1" applyFill="1" applyBorder="1" applyAlignment="1">
      <alignment vertical="center"/>
    </xf>
    <xf numFmtId="0" fontId="8" fillId="0" borderId="46" xfId="7" applyFont="1" applyFill="1" applyBorder="1" applyAlignment="1">
      <alignment vertical="center"/>
    </xf>
    <xf numFmtId="0" fontId="8" fillId="0" borderId="0" xfId="7" applyFont="1" applyFill="1" applyBorder="1" applyAlignment="1">
      <alignment horizontal="right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center" vertical="center" shrinkToFit="1"/>
    </xf>
    <xf numFmtId="0" fontId="8" fillId="0" borderId="18" xfId="7" applyFont="1" applyFill="1" applyBorder="1" applyAlignment="1">
      <alignment horizontal="left" vertical="center" shrinkToFit="1"/>
    </xf>
    <xf numFmtId="0" fontId="8" fillId="0" borderId="26" xfId="7" applyFont="1" applyFill="1" applyBorder="1" applyAlignment="1">
      <alignment horizontal="left" vertical="center" shrinkToFit="1"/>
    </xf>
    <xf numFmtId="182" fontId="8" fillId="0" borderId="19" xfId="7" applyNumberFormat="1" applyFont="1" applyFill="1" applyBorder="1" applyAlignment="1">
      <alignment horizontal="right" vertical="center"/>
    </xf>
    <xf numFmtId="10" fontId="8" fillId="0" borderId="1" xfId="7" applyNumberFormat="1" applyFont="1" applyFill="1" applyBorder="1" applyAlignment="1">
      <alignment horizontal="right" vertical="center"/>
    </xf>
    <xf numFmtId="0" fontId="8" fillId="0" borderId="1" xfId="7" applyFont="1" applyFill="1" applyBorder="1" applyAlignment="1">
      <alignment horizontal="right" vertical="center" shrinkToFit="1"/>
    </xf>
    <xf numFmtId="0" fontId="8" fillId="0" borderId="5" xfId="7" applyFont="1" applyFill="1" applyBorder="1" applyAlignment="1">
      <alignment horizontal="right" vertical="center" shrinkToFit="1"/>
    </xf>
    <xf numFmtId="187" fontId="8" fillId="0" borderId="1" xfId="7" applyNumberFormat="1" applyFont="1" applyFill="1" applyBorder="1" applyAlignment="1">
      <alignment horizontal="right" vertical="center" shrinkToFit="1"/>
    </xf>
    <xf numFmtId="180" fontId="8" fillId="0" borderId="3" xfId="7" applyNumberFormat="1" applyFont="1" applyFill="1" applyBorder="1" applyAlignment="1">
      <alignment horizontal="right" vertical="center"/>
    </xf>
    <xf numFmtId="0" fontId="13" fillId="0" borderId="0" xfId="7" applyFont="1" applyFill="1" applyAlignment="1">
      <alignment horizontal="center" vertical="center"/>
    </xf>
    <xf numFmtId="0" fontId="13" fillId="0" borderId="0" xfId="7" applyFont="1" applyFill="1" applyAlignment="1">
      <alignment horizontal="right" vertical="center"/>
    </xf>
    <xf numFmtId="49" fontId="5" fillId="0" borderId="0" xfId="7" applyNumberFormat="1" applyFont="1" applyFill="1" applyAlignment="1">
      <alignment horizontal="right" vertical="center"/>
    </xf>
    <xf numFmtId="0" fontId="10" fillId="0" borderId="0" xfId="7" applyFont="1" applyFill="1" applyAlignment="1">
      <alignment horizontal="left" vertical="center"/>
    </xf>
    <xf numFmtId="0" fontId="13" fillId="0" borderId="0" xfId="7" applyFont="1" applyFill="1" applyAlignment="1">
      <alignment vertical="center"/>
    </xf>
    <xf numFmtId="0" fontId="8" fillId="0" borderId="0" xfId="7" applyFont="1" applyFill="1" applyAlignment="1">
      <alignment vertical="center" shrinkToFit="1"/>
    </xf>
    <xf numFmtId="0" fontId="8" fillId="0" borderId="0" xfId="7" applyFont="1" applyFill="1" applyAlignment="1">
      <alignment horizontal="right"/>
    </xf>
    <xf numFmtId="57" fontId="8" fillId="0" borderId="0" xfId="7" applyNumberFormat="1" applyFont="1" applyFill="1" applyAlignment="1">
      <alignment horizontal="left" vertical="center"/>
    </xf>
    <xf numFmtId="1" fontId="8" fillId="0" borderId="0" xfId="7" applyNumberFormat="1" applyFont="1" applyFill="1" applyAlignment="1">
      <alignment horizontal="left" vertical="center"/>
    </xf>
    <xf numFmtId="0" fontId="15" fillId="0" borderId="0" xfId="7" applyFont="1" applyFill="1" applyAlignment="1">
      <alignment horizontal="left" vertical="center" wrapText="1"/>
    </xf>
    <xf numFmtId="0" fontId="8" fillId="0" borderId="22" xfId="7" applyFont="1" applyFill="1" applyBorder="1" applyAlignment="1">
      <alignment horizontal="left" vertical="center"/>
    </xf>
    <xf numFmtId="0" fontId="8" fillId="0" borderId="6" xfId="7" applyFont="1" applyFill="1" applyBorder="1" applyAlignment="1">
      <alignment horizontal="left" vertical="center"/>
    </xf>
    <xf numFmtId="0" fontId="8" fillId="0" borderId="26" xfId="7" applyFont="1" applyFill="1" applyBorder="1" applyAlignment="1">
      <alignment horizontal="center" vertical="center" wrapText="1"/>
    </xf>
    <xf numFmtId="0" fontId="13" fillId="0" borderId="1" xfId="7" applyFont="1" applyFill="1" applyBorder="1" applyAlignment="1">
      <alignment horizontal="distributed" vertical="center" wrapText="1" justifyLastLine="1"/>
    </xf>
    <xf numFmtId="0" fontId="13" fillId="0" borderId="1" xfId="7" applyFont="1" applyFill="1" applyBorder="1" applyAlignment="1">
      <alignment horizontal="center" vertical="center"/>
    </xf>
    <xf numFmtId="0" fontId="13" fillId="0" borderId="23" xfId="7" applyFont="1" applyFill="1" applyBorder="1" applyAlignment="1">
      <alignment horizontal="distributed" vertical="center" wrapText="1" justifyLastLine="1"/>
    </xf>
    <xf numFmtId="0" fontId="8" fillId="0" borderId="2" xfId="7" applyFont="1" applyFill="1" applyBorder="1" applyAlignment="1">
      <alignment horizontal="center" vertical="center"/>
    </xf>
    <xf numFmtId="0" fontId="13" fillId="0" borderId="5" xfId="7" applyFont="1" applyFill="1" applyBorder="1" applyAlignment="1">
      <alignment horizontal="center" vertical="center"/>
    </xf>
    <xf numFmtId="184" fontId="8" fillId="0" borderId="1" xfId="7" applyNumberFormat="1" applyFont="1" applyFill="1" applyBorder="1" applyAlignment="1">
      <alignment horizontal="center" vertical="center"/>
    </xf>
    <xf numFmtId="0" fontId="8" fillId="0" borderId="5" xfId="7" applyFont="1" applyFill="1" applyBorder="1" applyAlignment="1">
      <alignment horizontal="left" vertical="center"/>
    </xf>
    <xf numFmtId="0" fontId="8" fillId="0" borderId="31" xfId="7" applyFont="1" applyFill="1" applyBorder="1" applyAlignment="1">
      <alignment horizontal="center" vertical="center"/>
    </xf>
    <xf numFmtId="0" fontId="13" fillId="0" borderId="19" xfId="7" applyFont="1" applyFill="1" applyBorder="1" applyAlignment="1">
      <alignment horizontal="center" vertical="center"/>
    </xf>
    <xf numFmtId="0" fontId="8" fillId="0" borderId="19" xfId="7" applyFont="1" applyFill="1" applyBorder="1" applyAlignment="1">
      <alignment horizontal="center" vertical="center" wrapText="1"/>
    </xf>
    <xf numFmtId="0" fontId="13" fillId="0" borderId="34" xfId="7" applyFont="1" applyFill="1" applyBorder="1" applyAlignment="1">
      <alignment horizontal="center" vertical="center" wrapText="1"/>
    </xf>
    <xf numFmtId="184" fontId="8" fillId="0" borderId="19" xfId="7" applyNumberFormat="1" applyFont="1" applyFill="1" applyBorder="1" applyAlignment="1">
      <alignment horizontal="center" vertical="center"/>
    </xf>
    <xf numFmtId="189" fontId="8" fillId="0" borderId="1" xfId="7" applyNumberFormat="1" applyFont="1" applyFill="1" applyBorder="1" applyAlignment="1">
      <alignment horizontal="center" vertical="center"/>
    </xf>
    <xf numFmtId="57" fontId="8" fillId="0" borderId="1" xfId="7" applyNumberFormat="1" applyFont="1" applyFill="1" applyBorder="1" applyAlignment="1">
      <alignment horizontal="center" vertical="center" wrapText="1"/>
    </xf>
    <xf numFmtId="0" fontId="8" fillId="0" borderId="1" xfId="7" applyFont="1" applyFill="1" applyBorder="1" applyAlignment="1">
      <alignment horizontal="center" vertical="center" wrapText="1"/>
    </xf>
    <xf numFmtId="0" fontId="8" fillId="0" borderId="16" xfId="7" applyFont="1" applyFill="1" applyBorder="1" applyAlignment="1">
      <alignment horizontal="center" vertical="center"/>
    </xf>
    <xf numFmtId="0" fontId="13" fillId="0" borderId="49" xfId="7" applyFont="1" applyFill="1" applyBorder="1" applyAlignment="1">
      <alignment horizontal="center" vertical="center"/>
    </xf>
    <xf numFmtId="57" fontId="8" fillId="0" borderId="49" xfId="7" applyNumberFormat="1" applyFont="1" applyFill="1" applyBorder="1" applyAlignment="1">
      <alignment horizontal="center" vertical="center" wrapText="1"/>
    </xf>
    <xf numFmtId="0" fontId="8" fillId="0" borderId="49" xfId="7" applyFont="1" applyFill="1" applyBorder="1" applyAlignment="1">
      <alignment horizontal="center" vertical="center" wrapText="1"/>
    </xf>
    <xf numFmtId="0" fontId="8" fillId="0" borderId="0" xfId="7" applyFont="1" applyFill="1" applyAlignment="1">
      <alignment horizontal="right" vertical="center"/>
    </xf>
    <xf numFmtId="57" fontId="8" fillId="0" borderId="19" xfId="7" applyNumberFormat="1" applyFont="1" applyFill="1" applyBorder="1" applyAlignment="1">
      <alignment horizontal="center" vertical="center" wrapText="1"/>
    </xf>
    <xf numFmtId="189" fontId="8" fillId="0" borderId="49" xfId="7" applyNumberFormat="1" applyFont="1" applyFill="1" applyBorder="1" applyAlignment="1">
      <alignment horizontal="center" vertical="center"/>
    </xf>
    <xf numFmtId="184" fontId="8" fillId="0" borderId="49" xfId="7" applyNumberFormat="1" applyFont="1" applyFill="1" applyBorder="1" applyAlignment="1">
      <alignment horizontal="center" vertical="center"/>
    </xf>
    <xf numFmtId="0" fontId="1" fillId="0" borderId="0" xfId="8" applyFont="1" applyFill="1" applyAlignment="1">
      <alignment vertical="center"/>
    </xf>
    <xf numFmtId="0" fontId="8" fillId="0" borderId="0" xfId="8" applyFont="1" applyFill="1" applyAlignment="1">
      <alignment vertical="center"/>
    </xf>
    <xf numFmtId="0" fontId="8" fillId="0" borderId="0" xfId="8" applyFont="1" applyFill="1" applyAlignment="1">
      <alignment horizontal="right" vertical="center"/>
    </xf>
    <xf numFmtId="0" fontId="8" fillId="0" borderId="24" xfId="8" applyFont="1" applyFill="1" applyBorder="1" applyAlignment="1">
      <alignment horizontal="center" vertical="center"/>
    </xf>
    <xf numFmtId="0" fontId="8" fillId="0" borderId="25" xfId="8" applyFont="1" applyFill="1" applyBorder="1" applyAlignment="1">
      <alignment horizontal="center" vertical="center"/>
    </xf>
    <xf numFmtId="0" fontId="8" fillId="0" borderId="18" xfId="8" applyFont="1" applyFill="1" applyBorder="1" applyAlignment="1">
      <alignment horizontal="center" vertical="center"/>
    </xf>
    <xf numFmtId="0" fontId="8" fillId="0" borderId="26" xfId="8" applyFont="1" applyFill="1" applyBorder="1" applyAlignment="1">
      <alignment horizontal="center" vertical="center" wrapText="1"/>
    </xf>
    <xf numFmtId="0" fontId="8" fillId="0" borderId="0" xfId="8" applyFont="1" applyFill="1" applyAlignment="1">
      <alignment horizontal="center" vertical="center"/>
    </xf>
    <xf numFmtId="0" fontId="8" fillId="0" borderId="10" xfId="8" applyFont="1" applyFill="1" applyBorder="1" applyAlignment="1">
      <alignment horizontal="center" vertical="center"/>
    </xf>
    <xf numFmtId="0" fontId="8" fillId="0" borderId="9" xfId="8" applyFont="1" applyFill="1" applyBorder="1" applyAlignment="1">
      <alignment vertical="center"/>
    </xf>
    <xf numFmtId="179" fontId="8" fillId="0" borderId="1" xfId="8" applyNumberFormat="1" applyFont="1" applyFill="1" applyBorder="1" applyAlignment="1">
      <alignment horizontal="right" vertical="center"/>
    </xf>
    <xf numFmtId="0" fontId="5" fillId="0" borderId="4" xfId="8" applyFont="1" applyFill="1" applyBorder="1" applyAlignment="1">
      <alignment horizontal="center" vertical="center" textRotation="255"/>
    </xf>
    <xf numFmtId="0" fontId="5" fillId="0" borderId="4" xfId="8" applyFont="1" applyFill="1" applyBorder="1" applyAlignment="1">
      <alignment horizontal="distributed" vertical="center"/>
    </xf>
    <xf numFmtId="0" fontId="8" fillId="0" borderId="9" xfId="8" applyFont="1" applyFill="1" applyBorder="1" applyAlignment="1">
      <alignment horizontal="center" vertical="center"/>
    </xf>
    <xf numFmtId="0" fontId="8" fillId="0" borderId="10" xfId="8" applyFont="1" applyFill="1" applyBorder="1" applyAlignment="1">
      <alignment horizontal="left" vertical="center"/>
    </xf>
    <xf numFmtId="0" fontId="8" fillId="0" borderId="4" xfId="8" applyFont="1" applyFill="1" applyBorder="1" applyAlignment="1">
      <alignment horizontal="distributed" vertical="center"/>
    </xf>
    <xf numFmtId="0" fontId="5" fillId="0" borderId="27" xfId="8" applyFont="1" applyFill="1" applyBorder="1" applyAlignment="1">
      <alignment horizontal="center" vertical="center" textRotation="255"/>
    </xf>
    <xf numFmtId="0" fontId="5" fillId="0" borderId="28" xfId="8" applyFont="1" applyFill="1" applyBorder="1" applyAlignment="1">
      <alignment horizontal="center" vertical="center" textRotation="255"/>
    </xf>
    <xf numFmtId="0" fontId="5" fillId="0" borderId="29" xfId="8" applyFont="1" applyFill="1" applyBorder="1" applyAlignment="1">
      <alignment horizontal="center" vertical="center" textRotation="255"/>
    </xf>
    <xf numFmtId="0" fontId="8" fillId="0" borderId="12" xfId="8" applyFont="1" applyFill="1" applyBorder="1" applyAlignment="1">
      <alignment horizontal="left" vertical="center"/>
    </xf>
    <xf numFmtId="0" fontId="8" fillId="0" borderId="13" xfId="8" applyFont="1" applyFill="1" applyBorder="1" applyAlignment="1">
      <alignment vertical="center"/>
    </xf>
    <xf numFmtId="179" fontId="8" fillId="0" borderId="3" xfId="8" applyNumberFormat="1" applyFont="1" applyFill="1" applyBorder="1" applyAlignment="1">
      <alignment horizontal="right" vertical="center"/>
    </xf>
    <xf numFmtId="179" fontId="8" fillId="0" borderId="17" xfId="8" applyNumberFormat="1" applyFont="1" applyFill="1" applyBorder="1" applyAlignment="1">
      <alignment horizontal="right" vertical="center"/>
    </xf>
    <xf numFmtId="0" fontId="8" fillId="0" borderId="0" xfId="8" applyFont="1" applyFill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right" vertical="center"/>
    </xf>
    <xf numFmtId="0" fontId="0" fillId="0" borderId="16" xfId="0" applyFont="1" applyFill="1" applyBorder="1" applyAlignment="1">
      <alignment horizontal="right" vertical="center"/>
    </xf>
    <xf numFmtId="180" fontId="0" fillId="0" borderId="3" xfId="0" applyNumberFormat="1" applyFont="1" applyFill="1" applyBorder="1" applyAlignment="1">
      <alignment vertical="center"/>
    </xf>
    <xf numFmtId="182" fontId="0" fillId="0" borderId="49" xfId="0" applyNumberFormat="1" applyFont="1" applyFill="1" applyBorder="1" applyAlignment="1">
      <alignment vertical="center"/>
    </xf>
    <xf numFmtId="182" fontId="0" fillId="0" borderId="50" xfId="0" applyNumberFormat="1" applyFont="1" applyFill="1" applyBorder="1" applyAlignment="1">
      <alignment vertical="center"/>
    </xf>
    <xf numFmtId="0" fontId="1" fillId="0" borderId="0" xfId="0" applyFont="1" applyFill="1" applyBorder="1"/>
    <xf numFmtId="0" fontId="8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vertical="top"/>
    </xf>
    <xf numFmtId="0" fontId="8" fillId="0" borderId="35" xfId="0" applyFont="1" applyFill="1" applyBorder="1"/>
    <xf numFmtId="178" fontId="8" fillId="0" borderId="32" xfId="0" applyNumberFormat="1" applyFont="1" applyFill="1" applyBorder="1" applyAlignment="1">
      <alignment vertical="center" shrinkToFit="1"/>
    </xf>
    <xf numFmtId="178" fontId="8" fillId="0" borderId="39" xfId="0" applyNumberFormat="1" applyFont="1" applyFill="1" applyBorder="1" applyAlignment="1">
      <alignment horizontal="right" vertical="center" shrinkToFit="1"/>
    </xf>
    <xf numFmtId="178" fontId="8" fillId="0" borderId="0" xfId="0" applyNumberFormat="1" applyFont="1" applyFill="1" applyBorder="1"/>
    <xf numFmtId="0" fontId="8" fillId="0" borderId="17" xfId="7" applyFont="1" applyFill="1" applyBorder="1" applyAlignment="1">
      <alignment horizontal="left" vertical="center"/>
    </xf>
    <xf numFmtId="187" fontId="8" fillId="0" borderId="1" xfId="7" applyNumberFormat="1" applyFont="1" applyFill="1" applyBorder="1" applyAlignment="1">
      <alignment horizontal="right" vertical="center"/>
    </xf>
    <xf numFmtId="187" fontId="8" fillId="0" borderId="28" xfId="7" applyNumberFormat="1" applyFont="1" applyFill="1" applyBorder="1" applyAlignment="1">
      <alignment vertical="center"/>
    </xf>
    <xf numFmtId="0" fontId="8" fillId="0" borderId="12" xfId="7" applyFont="1" applyFill="1" applyBorder="1" applyAlignment="1">
      <alignment horizontal="distributed" vertical="center" justifyLastLine="1"/>
    </xf>
    <xf numFmtId="0" fontId="8" fillId="0" borderId="14" xfId="7" applyFont="1" applyFill="1" applyBorder="1" applyAlignment="1">
      <alignment horizontal="distributed" vertical="center" justifyLastLine="1"/>
    </xf>
    <xf numFmtId="0" fontId="8" fillId="0" borderId="3" xfId="7" applyFont="1" applyFill="1" applyBorder="1" applyAlignment="1">
      <alignment horizontal="left" vertical="center" shrinkToFit="1"/>
    </xf>
    <xf numFmtId="188" fontId="8" fillId="0" borderId="39" xfId="7" applyNumberFormat="1" applyFont="1" applyFill="1" applyBorder="1" applyAlignment="1">
      <alignment horizontal="right" vertical="center"/>
    </xf>
    <xf numFmtId="188" fontId="8" fillId="0" borderId="13" xfId="7" applyNumberFormat="1" applyFont="1" applyFill="1" applyBorder="1" applyAlignment="1">
      <alignment horizontal="right" vertical="center"/>
    </xf>
    <xf numFmtId="0" fontId="8" fillId="0" borderId="21" xfId="7" applyFont="1" applyFill="1" applyBorder="1" applyAlignment="1">
      <alignment horizontal="distributed" vertical="center" shrinkToFit="1"/>
    </xf>
    <xf numFmtId="187" fontId="8" fillId="0" borderId="21" xfId="7" applyNumberFormat="1" applyFont="1" applyFill="1" applyBorder="1" applyAlignment="1">
      <alignment horizontal="right" vertical="center"/>
    </xf>
    <xf numFmtId="187" fontId="8" fillId="0" borderId="38" xfId="7" applyNumberFormat="1" applyFont="1" applyFill="1" applyBorder="1" applyAlignment="1">
      <alignment vertical="center"/>
    </xf>
    <xf numFmtId="0" fontId="8" fillId="0" borderId="42" xfId="7" applyFont="1" applyFill="1" applyBorder="1" applyAlignment="1">
      <alignment horizontal="distributed" vertical="center" wrapText="1" justifyLastLine="1"/>
    </xf>
    <xf numFmtId="0" fontId="8" fillId="0" borderId="27" xfId="7" applyFont="1" applyFill="1" applyBorder="1" applyAlignment="1">
      <alignment horizontal="distributed" vertical="center" wrapText="1" justifyLastLine="1"/>
    </xf>
    <xf numFmtId="0" fontId="8" fillId="0" borderId="35" xfId="7" applyFont="1" applyFill="1" applyBorder="1" applyAlignment="1">
      <alignment horizontal="distributed" vertical="center" wrapText="1" justifyLastLine="1"/>
    </xf>
    <xf numFmtId="0" fontId="8" fillId="0" borderId="0" xfId="7" applyFont="1" applyFill="1" applyBorder="1" applyAlignment="1">
      <alignment horizontal="distributed" vertical="center" wrapText="1" justifyLastLine="1"/>
    </xf>
    <xf numFmtId="0" fontId="8" fillId="0" borderId="7" xfId="7" applyFont="1" applyFill="1" applyBorder="1" applyAlignment="1">
      <alignment horizontal="distributed" vertical="center" wrapText="1" justifyLastLine="1"/>
    </xf>
    <xf numFmtId="0" fontId="8" fillId="0" borderId="29" xfId="7" applyFont="1" applyFill="1" applyBorder="1" applyAlignment="1">
      <alignment horizontal="distributed" vertical="center" wrapText="1" justifyLastLine="1"/>
    </xf>
    <xf numFmtId="182" fontId="8" fillId="0" borderId="19" xfId="7" applyNumberFormat="1" applyFont="1" applyFill="1" applyBorder="1" applyAlignment="1">
      <alignment horizontal="right" vertical="center"/>
    </xf>
    <xf numFmtId="182" fontId="8" fillId="0" borderId="20" xfId="7" applyNumberFormat="1" applyFont="1" applyFill="1" applyBorder="1" applyAlignment="1">
      <alignment horizontal="right" vertical="center"/>
    </xf>
    <xf numFmtId="182" fontId="8" fillId="0" borderId="21" xfId="7" applyNumberFormat="1" applyFont="1" applyFill="1" applyBorder="1" applyAlignment="1">
      <alignment horizontal="right" vertical="center"/>
    </xf>
    <xf numFmtId="0" fontId="8" fillId="0" borderId="19" xfId="7" applyFont="1" applyFill="1" applyBorder="1" applyAlignment="1">
      <alignment horizontal="distributed" vertical="center" shrinkToFit="1"/>
    </xf>
    <xf numFmtId="187" fontId="8" fillId="0" borderId="41" xfId="7" applyNumberFormat="1" applyFont="1" applyFill="1" applyBorder="1" applyAlignment="1">
      <alignment horizontal="right" vertical="center" wrapText="1"/>
    </xf>
    <xf numFmtId="187" fontId="8" fillId="0" borderId="27" xfId="7" applyNumberFormat="1" applyFont="1" applyFill="1" applyBorder="1" applyAlignment="1">
      <alignment horizontal="right" vertical="center" wrapText="1"/>
    </xf>
    <xf numFmtId="0" fontId="8" fillId="0" borderId="28" xfId="7" applyFont="1" applyFill="1" applyBorder="1" applyAlignment="1">
      <alignment horizontal="distributed" vertical="center" shrinkToFit="1"/>
    </xf>
    <xf numFmtId="0" fontId="8" fillId="0" borderId="4" xfId="7" applyFont="1" applyFill="1" applyBorder="1" applyAlignment="1">
      <alignment horizontal="distributed" vertical="center" shrinkToFit="1"/>
    </xf>
    <xf numFmtId="0" fontId="8" fillId="0" borderId="9" xfId="7" applyFont="1" applyFill="1" applyBorder="1" applyAlignment="1">
      <alignment horizontal="distributed" vertical="center" shrinkToFit="1"/>
    </xf>
    <xf numFmtId="0" fontId="13" fillId="0" borderId="19" xfId="7" applyFont="1" applyFill="1" applyBorder="1" applyAlignment="1">
      <alignment horizontal="distributed" vertical="center" shrinkToFit="1"/>
    </xf>
    <xf numFmtId="187" fontId="8" fillId="0" borderId="28" xfId="7" applyNumberFormat="1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right" vertical="center"/>
    </xf>
    <xf numFmtId="0" fontId="8" fillId="0" borderId="35" xfId="7" applyFont="1" applyFill="1" applyBorder="1" applyAlignment="1">
      <alignment horizontal="center" vertical="center"/>
    </xf>
    <xf numFmtId="0" fontId="8" fillId="0" borderId="0" xfId="7" applyFont="1" applyFill="1" applyBorder="1" applyAlignment="1">
      <alignment horizontal="center" vertical="center"/>
    </xf>
    <xf numFmtId="0" fontId="8" fillId="0" borderId="7" xfId="7" applyFont="1" applyFill="1" applyBorder="1" applyAlignment="1">
      <alignment horizontal="center" vertical="center"/>
    </xf>
    <xf numFmtId="0" fontId="8" fillId="0" borderId="29" xfId="7" applyFont="1" applyFill="1" applyBorder="1" applyAlignment="1">
      <alignment horizontal="center" vertical="center"/>
    </xf>
    <xf numFmtId="0" fontId="13" fillId="0" borderId="1" xfId="7" applyFont="1" applyFill="1" applyBorder="1" applyAlignment="1">
      <alignment horizontal="distributed" vertical="center" shrinkToFit="1"/>
    </xf>
    <xf numFmtId="0" fontId="8" fillId="0" borderId="1" xfId="7" applyFont="1" applyFill="1" applyBorder="1" applyAlignment="1">
      <alignment horizontal="distributed" vertical="center" shrinkToFit="1"/>
    </xf>
    <xf numFmtId="58" fontId="8" fillId="0" borderId="46" xfId="7" applyNumberFormat="1" applyFont="1" applyFill="1" applyBorder="1" applyAlignment="1">
      <alignment horizontal="right" vertical="center"/>
    </xf>
    <xf numFmtId="0" fontId="8" fillId="0" borderId="24" xfId="7" applyFont="1" applyFill="1" applyBorder="1" applyAlignment="1">
      <alignment horizontal="center" vertical="center"/>
    </xf>
    <xf numFmtId="0" fontId="8" fillId="0" borderId="44" xfId="7" applyFont="1" applyFill="1" applyBorder="1" applyAlignment="1">
      <alignment horizontal="center" vertical="center"/>
    </xf>
    <xf numFmtId="0" fontId="8" fillId="0" borderId="18" xfId="7" applyFont="1" applyFill="1" applyBorder="1" applyAlignment="1">
      <alignment horizontal="distributed" vertical="center"/>
    </xf>
    <xf numFmtId="0" fontId="8" fillId="0" borderId="18" xfId="7" applyFont="1" applyFill="1" applyBorder="1" applyAlignment="1">
      <alignment horizontal="center" vertical="center"/>
    </xf>
    <xf numFmtId="0" fontId="8" fillId="0" borderId="40" xfId="7" applyFont="1" applyFill="1" applyBorder="1" applyAlignment="1">
      <alignment horizontal="center" vertical="center"/>
    </xf>
    <xf numFmtId="0" fontId="8" fillId="0" borderId="42" xfId="7" applyFont="1" applyFill="1" applyBorder="1" applyAlignment="1">
      <alignment horizontal="distributed" vertical="center" justifyLastLine="1"/>
    </xf>
    <xf numFmtId="0" fontId="8" fillId="0" borderId="27" xfId="7" applyFont="1" applyFill="1" applyBorder="1" applyAlignment="1">
      <alignment horizontal="distributed" vertical="center" justifyLastLine="1"/>
    </xf>
    <xf numFmtId="187" fontId="8" fillId="0" borderId="19" xfId="7" applyNumberFormat="1" applyFont="1" applyFill="1" applyBorder="1" applyAlignment="1">
      <alignment horizontal="right" vertical="center"/>
    </xf>
    <xf numFmtId="187" fontId="8" fillId="0" borderId="41" xfId="7" applyNumberFormat="1" applyFont="1" applyFill="1" applyBorder="1" applyAlignment="1">
      <alignment horizontal="right" vertical="center"/>
    </xf>
    <xf numFmtId="0" fontId="8" fillId="0" borderId="46" xfId="7" applyFont="1" applyFill="1" applyBorder="1" applyAlignment="1">
      <alignment horizontal="right" vertical="center"/>
    </xf>
    <xf numFmtId="0" fontId="13" fillId="0" borderId="30" xfId="7" applyFont="1" applyFill="1" applyBorder="1" applyAlignment="1">
      <alignment horizontal="center" vertical="center" textRotation="255"/>
    </xf>
    <xf numFmtId="0" fontId="13" fillId="0" borderId="2" xfId="7" applyFont="1" applyFill="1" applyBorder="1" applyAlignment="1">
      <alignment horizontal="center" vertical="center" textRotation="255"/>
    </xf>
    <xf numFmtId="0" fontId="13" fillId="0" borderId="18" xfId="7" applyFont="1" applyFill="1" applyBorder="1" applyAlignment="1">
      <alignment horizontal="center" vertical="center" textRotation="255"/>
    </xf>
    <xf numFmtId="0" fontId="13" fillId="0" borderId="1" xfId="7" applyFont="1" applyFill="1" applyBorder="1" applyAlignment="1">
      <alignment horizontal="center" vertical="center" textRotation="255"/>
    </xf>
    <xf numFmtId="0" fontId="13" fillId="0" borderId="37" xfId="7" applyFont="1" applyFill="1" applyBorder="1" applyAlignment="1">
      <alignment horizontal="center" vertical="center" textRotation="255"/>
    </xf>
    <xf numFmtId="0" fontId="13" fillId="0" borderId="22" xfId="7" applyFont="1" applyFill="1" applyBorder="1" applyAlignment="1">
      <alignment horizontal="center" vertical="center" textRotation="255"/>
    </xf>
    <xf numFmtId="0" fontId="8" fillId="0" borderId="18" xfId="7" applyFont="1" applyFill="1" applyBorder="1" applyAlignment="1">
      <alignment horizontal="distributed" vertical="center" justifyLastLine="1"/>
    </xf>
    <xf numFmtId="0" fontId="13" fillId="0" borderId="37" xfId="7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3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3" fillId="0" borderId="15" xfId="7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3" fillId="0" borderId="38" xfId="7" applyFont="1" applyFill="1" applyBorder="1" applyAlignment="1">
      <alignment horizontal="left" wrapText="1"/>
    </xf>
    <xf numFmtId="0" fontId="13" fillId="0" borderId="29" xfId="7" applyFont="1" applyFill="1" applyBorder="1" applyAlignment="1">
      <alignment horizontal="left" wrapText="1"/>
    </xf>
    <xf numFmtId="0" fontId="13" fillId="0" borderId="8" xfId="7" applyFont="1" applyFill="1" applyBorder="1" applyAlignment="1">
      <alignment horizontal="left" wrapText="1"/>
    </xf>
    <xf numFmtId="0" fontId="8" fillId="0" borderId="28" xfId="7" applyFont="1" applyFill="1" applyBorder="1" applyAlignment="1">
      <alignment horizontal="center" vertical="center"/>
    </xf>
    <xf numFmtId="0" fontId="8" fillId="0" borderId="9" xfId="7" applyFont="1" applyFill="1" applyBorder="1" applyAlignment="1">
      <alignment horizontal="center" vertical="center"/>
    </xf>
    <xf numFmtId="0" fontId="10" fillId="0" borderId="28" xfId="7" applyFont="1" applyFill="1" applyBorder="1" applyAlignment="1">
      <alignment horizontal="distributed" vertical="center"/>
    </xf>
    <xf numFmtId="0" fontId="10" fillId="0" borderId="9" xfId="7" applyFont="1" applyFill="1" applyBorder="1" applyAlignment="1">
      <alignment horizontal="distributed" vertical="center"/>
    </xf>
    <xf numFmtId="0" fontId="5" fillId="0" borderId="28" xfId="7" applyFont="1" applyFill="1" applyBorder="1" applyAlignment="1">
      <alignment horizontal="center" vertical="center"/>
    </xf>
    <xf numFmtId="0" fontId="5" fillId="0" borderId="9" xfId="7" applyFont="1" applyFill="1" applyBorder="1" applyAlignment="1">
      <alignment horizontal="center" vertical="center"/>
    </xf>
    <xf numFmtId="0" fontId="8" fillId="0" borderId="41" xfId="7" applyFont="1" applyFill="1" applyBorder="1" applyAlignment="1">
      <alignment horizontal="center" vertical="center"/>
    </xf>
    <xf numFmtId="0" fontId="8" fillId="0" borderId="43" xfId="7" applyFont="1" applyFill="1" applyBorder="1" applyAlignment="1">
      <alignment horizontal="center" vertical="center"/>
    </xf>
    <xf numFmtId="0" fontId="10" fillId="0" borderId="41" xfId="7" applyFont="1" applyFill="1" applyBorder="1" applyAlignment="1">
      <alignment horizontal="distributed" vertical="center"/>
    </xf>
    <xf numFmtId="0" fontId="10" fillId="0" borderId="43" xfId="7" applyFont="1" applyFill="1" applyBorder="1" applyAlignment="1">
      <alignment horizontal="distributed" vertical="center"/>
    </xf>
    <xf numFmtId="0" fontId="5" fillId="0" borderId="41" xfId="7" applyFont="1" applyFill="1" applyBorder="1" applyAlignment="1">
      <alignment horizontal="center" vertical="center"/>
    </xf>
    <xf numFmtId="0" fontId="5" fillId="0" borderId="43" xfId="7" applyFont="1" applyFill="1" applyBorder="1" applyAlignment="1">
      <alignment horizontal="center" vertical="center"/>
    </xf>
    <xf numFmtId="0" fontId="10" fillId="0" borderId="41" xfId="7" applyFont="1" applyFill="1" applyBorder="1" applyAlignment="1">
      <alignment horizontal="center" vertical="center"/>
    </xf>
    <xf numFmtId="0" fontId="10" fillId="0" borderId="28" xfId="7" applyFont="1" applyFill="1" applyBorder="1" applyAlignment="1">
      <alignment horizontal="center" vertical="center"/>
    </xf>
    <xf numFmtId="0" fontId="10" fillId="0" borderId="51" xfId="7" applyFont="1" applyFill="1" applyBorder="1" applyAlignment="1">
      <alignment horizontal="center" vertical="center"/>
    </xf>
    <xf numFmtId="0" fontId="8" fillId="0" borderId="52" xfId="7" applyFont="1" applyFill="1" applyBorder="1" applyAlignment="1">
      <alignment horizontal="center" vertical="center"/>
    </xf>
    <xf numFmtId="0" fontId="10" fillId="0" borderId="51" xfId="7" applyFont="1" applyFill="1" applyBorder="1" applyAlignment="1">
      <alignment horizontal="distributed" vertical="center"/>
    </xf>
    <xf numFmtId="0" fontId="10" fillId="0" borderId="52" xfId="7" applyFont="1" applyFill="1" applyBorder="1" applyAlignment="1">
      <alignment horizontal="distributed" vertical="center"/>
    </xf>
    <xf numFmtId="0" fontId="5" fillId="0" borderId="51" xfId="7" applyFont="1" applyFill="1" applyBorder="1" applyAlignment="1">
      <alignment horizontal="center" vertical="center"/>
    </xf>
    <xf numFmtId="0" fontId="5" fillId="0" borderId="52" xfId="7" applyFont="1" applyFill="1" applyBorder="1" applyAlignment="1">
      <alignment horizontal="center" vertical="center"/>
    </xf>
    <xf numFmtId="0" fontId="8" fillId="0" borderId="46" xfId="7" applyFont="1" applyBorder="1" applyAlignment="1">
      <alignment horizontal="center" vertical="center"/>
    </xf>
    <xf numFmtId="0" fontId="8" fillId="0" borderId="30" xfId="7" applyFont="1" applyBorder="1" applyAlignment="1">
      <alignment horizontal="center" vertical="center"/>
    </xf>
    <xf numFmtId="0" fontId="8" fillId="0" borderId="18" xfId="7" applyFont="1" applyBorder="1" applyAlignment="1">
      <alignment horizontal="center" vertical="center"/>
    </xf>
    <xf numFmtId="0" fontId="8" fillId="0" borderId="15" xfId="7" applyFont="1" applyBorder="1" applyAlignment="1">
      <alignment horizontal="center" vertical="center"/>
    </xf>
    <xf numFmtId="0" fontId="8" fillId="0" borderId="26" xfId="7" applyFont="1" applyBorder="1" applyAlignment="1">
      <alignment horizontal="center" vertical="center"/>
    </xf>
    <xf numFmtId="0" fontId="8" fillId="0" borderId="1" xfId="7" applyFont="1" applyBorder="1" applyAlignment="1">
      <alignment horizontal="center" vertical="center"/>
    </xf>
    <xf numFmtId="0" fontId="8" fillId="0" borderId="5" xfId="7" applyFont="1" applyBorder="1" applyAlignment="1">
      <alignment horizontal="center" vertical="center"/>
    </xf>
    <xf numFmtId="49" fontId="8" fillId="0" borderId="2" xfId="7" applyNumberFormat="1" applyFont="1" applyFill="1" applyBorder="1" applyAlignment="1">
      <alignment horizontal="center" vertical="center"/>
    </xf>
    <xf numFmtId="49" fontId="8" fillId="0" borderId="1" xfId="7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5" fillId="0" borderId="1" xfId="7" applyFont="1" applyFill="1" applyBorder="1" applyAlignment="1">
      <alignment horizontal="center" vertical="center"/>
    </xf>
    <xf numFmtId="0" fontId="8" fillId="0" borderId="1" xfId="7" applyFont="1" applyFill="1" applyBorder="1" applyAlignment="1">
      <alignment horizontal="center" vertical="center"/>
    </xf>
    <xf numFmtId="183" fontId="8" fillId="0" borderId="1" xfId="7" applyNumberFormat="1" applyFont="1" applyFill="1" applyBorder="1" applyAlignment="1">
      <alignment horizontal="center" vertical="center"/>
    </xf>
    <xf numFmtId="183" fontId="0" fillId="0" borderId="1" xfId="0" applyNumberFormat="1" applyFill="1" applyBorder="1" applyAlignment="1">
      <alignment horizontal="center" vertical="center"/>
    </xf>
    <xf numFmtId="0" fontId="8" fillId="0" borderId="5" xfId="7" applyFont="1" applyFill="1" applyBorder="1" applyAlignment="1">
      <alignment horizontal="center" vertical="center"/>
    </xf>
    <xf numFmtId="0" fontId="8" fillId="0" borderId="2" xfId="7" applyFont="1" applyBorder="1" applyAlignment="1">
      <alignment horizontal="center" vertical="center"/>
    </xf>
    <xf numFmtId="0" fontId="8" fillId="0" borderId="38" xfId="7" applyFont="1" applyBorder="1" applyAlignment="1">
      <alignment horizontal="center" vertical="center"/>
    </xf>
    <xf numFmtId="0" fontId="8" fillId="0" borderId="29" xfId="7" applyFont="1" applyBorder="1" applyAlignment="1">
      <alignment horizontal="center" vertical="center"/>
    </xf>
    <xf numFmtId="0" fontId="8" fillId="0" borderId="8" xfId="7" applyFont="1" applyBorder="1" applyAlignment="1">
      <alignment horizontal="center" vertical="center"/>
    </xf>
    <xf numFmtId="0" fontId="8" fillId="0" borderId="28" xfId="7" applyFont="1" applyBorder="1" applyAlignment="1">
      <alignment horizontal="center" vertical="center"/>
    </xf>
    <xf numFmtId="0" fontId="8" fillId="0" borderId="9" xfId="7" applyFont="1" applyBorder="1" applyAlignment="1">
      <alignment horizontal="center" vertical="center"/>
    </xf>
    <xf numFmtId="49" fontId="8" fillId="0" borderId="31" xfId="7" applyNumberFormat="1" applyFont="1" applyFill="1" applyBorder="1" applyAlignment="1">
      <alignment horizontal="center" vertical="center"/>
    </xf>
    <xf numFmtId="49" fontId="8" fillId="0" borderId="19" xfId="7" applyNumberFormat="1" applyFont="1" applyFill="1" applyBorder="1" applyAlignment="1">
      <alignment horizontal="center" vertical="center"/>
    </xf>
    <xf numFmtId="49" fontId="0" fillId="0" borderId="19" xfId="0" applyNumberFormat="1" applyFill="1" applyBorder="1" applyAlignment="1">
      <alignment horizontal="center" vertical="center"/>
    </xf>
    <xf numFmtId="0" fontId="5" fillId="0" borderId="19" xfId="7" applyFont="1" applyFill="1" applyBorder="1" applyAlignment="1">
      <alignment horizontal="center" vertical="center"/>
    </xf>
    <xf numFmtId="0" fontId="8" fillId="0" borderId="19" xfId="7" applyFont="1" applyFill="1" applyBorder="1" applyAlignment="1">
      <alignment horizontal="center" vertical="center"/>
    </xf>
    <xf numFmtId="178" fontId="8" fillId="0" borderId="19" xfId="7" applyNumberFormat="1" applyFont="1" applyFill="1" applyBorder="1" applyAlignment="1">
      <alignment horizontal="center" vertical="center"/>
    </xf>
    <xf numFmtId="178" fontId="0" fillId="0" borderId="19" xfId="0" applyNumberFormat="1" applyFill="1" applyBorder="1" applyAlignment="1">
      <alignment horizontal="center" vertical="center"/>
    </xf>
    <xf numFmtId="0" fontId="8" fillId="0" borderId="34" xfId="7" applyFont="1" applyFill="1" applyBorder="1" applyAlignment="1">
      <alignment horizontal="center" vertical="center"/>
    </xf>
    <xf numFmtId="178" fontId="8" fillId="0" borderId="1" xfId="7" applyNumberFormat="1" applyFont="1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188" fontId="8" fillId="0" borderId="1" xfId="7" applyNumberFormat="1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0" fontId="8" fillId="0" borderId="17" xfId="7" applyFont="1" applyFill="1" applyBorder="1" applyAlignment="1">
      <alignment horizontal="center" vertical="center"/>
    </xf>
    <xf numFmtId="49" fontId="8" fillId="2" borderId="33" xfId="7" applyNumberFormat="1" applyFont="1" applyFill="1" applyBorder="1" applyAlignment="1">
      <alignment horizontal="center" vertical="center"/>
    </xf>
    <xf numFmtId="49" fontId="8" fillId="2" borderId="49" xfId="7" applyNumberFormat="1" applyFont="1" applyFill="1" applyBorder="1" applyAlignment="1">
      <alignment horizontal="center" vertical="center"/>
    </xf>
    <xf numFmtId="49" fontId="0" fillId="2" borderId="49" xfId="0" applyNumberFormat="1" applyFill="1" applyBorder="1" applyAlignment="1">
      <alignment horizontal="center" vertical="center"/>
    </xf>
    <xf numFmtId="0" fontId="5" fillId="2" borderId="49" xfId="7" applyFont="1" applyFill="1" applyBorder="1" applyAlignment="1">
      <alignment horizontal="center" vertical="center"/>
    </xf>
    <xf numFmtId="0" fontId="8" fillId="2" borderId="49" xfId="7" applyFont="1" applyFill="1" applyBorder="1" applyAlignment="1">
      <alignment horizontal="center" vertical="center"/>
    </xf>
    <xf numFmtId="188" fontId="8" fillId="2" borderId="49" xfId="7" applyNumberFormat="1" applyFont="1" applyFill="1" applyBorder="1" applyAlignment="1">
      <alignment horizontal="center" vertical="center"/>
    </xf>
    <xf numFmtId="0" fontId="8" fillId="2" borderId="50" xfId="7" applyFont="1" applyFill="1" applyBorder="1" applyAlignment="1">
      <alignment horizontal="center" vertical="center"/>
    </xf>
    <xf numFmtId="49" fontId="8" fillId="0" borderId="16" xfId="7" applyNumberFormat="1" applyFont="1" applyFill="1" applyBorder="1" applyAlignment="1">
      <alignment horizontal="center" vertical="center"/>
    </xf>
    <xf numFmtId="49" fontId="8" fillId="0" borderId="3" xfId="7" applyNumberFormat="1" applyFon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/>
    </xf>
    <xf numFmtId="0" fontId="5" fillId="0" borderId="3" xfId="7" applyFont="1" applyFill="1" applyBorder="1" applyAlignment="1">
      <alignment horizontal="center" vertical="center"/>
    </xf>
    <xf numFmtId="188" fontId="8" fillId="0" borderId="3" xfId="7" applyNumberFormat="1" applyFont="1" applyFill="1" applyBorder="1" applyAlignment="1">
      <alignment horizontal="center" vertical="center"/>
    </xf>
    <xf numFmtId="0" fontId="10" fillId="0" borderId="26" xfId="7" applyFont="1" applyBorder="1" applyAlignment="1">
      <alignment horizontal="center" vertical="center" wrapText="1"/>
    </xf>
    <xf numFmtId="0" fontId="10" fillId="0" borderId="5" xfId="7" applyFont="1" applyBorder="1" applyAlignment="1">
      <alignment horizontal="center" vertical="center" wrapText="1"/>
    </xf>
    <xf numFmtId="0" fontId="10" fillId="0" borderId="1" xfId="7" applyFont="1" applyBorder="1" applyAlignment="1">
      <alignment horizontal="center" vertical="center"/>
    </xf>
    <xf numFmtId="0" fontId="13" fillId="0" borderId="30" xfId="7" applyFont="1" applyBorder="1" applyAlignment="1">
      <alignment horizontal="center" vertical="center"/>
    </xf>
    <xf numFmtId="0" fontId="13" fillId="0" borderId="2" xfId="7" applyFont="1" applyBorder="1" applyAlignment="1">
      <alignment horizontal="center" vertical="center"/>
    </xf>
    <xf numFmtId="0" fontId="6" fillId="0" borderId="18" xfId="7" applyFont="1" applyBorder="1" applyAlignment="1">
      <alignment horizontal="distributed" vertical="center" wrapText="1" justifyLastLine="1"/>
    </xf>
    <xf numFmtId="0" fontId="6" fillId="0" borderId="1" xfId="7" applyFont="1" applyBorder="1" applyAlignment="1">
      <alignment horizontal="distributed" vertical="center" wrapText="1" justifyLastLine="1"/>
    </xf>
    <xf numFmtId="0" fontId="10" fillId="0" borderId="18" xfId="7" applyFont="1" applyBorder="1" applyAlignment="1">
      <alignment horizontal="center" vertical="center"/>
    </xf>
    <xf numFmtId="0" fontId="5" fillId="0" borderId="4" xfId="8" applyFont="1" applyFill="1" applyBorder="1" applyAlignment="1">
      <alignment horizontal="distributed" vertical="center"/>
    </xf>
    <xf numFmtId="0" fontId="5" fillId="0" borderId="44" xfId="8" applyFont="1" applyFill="1" applyBorder="1" applyAlignment="1">
      <alignment horizontal="distributed" vertical="center"/>
    </xf>
    <xf numFmtId="0" fontId="5" fillId="0" borderId="42" xfId="8" applyFont="1" applyFill="1" applyBorder="1" applyAlignment="1">
      <alignment horizontal="center" vertical="center" textRotation="255"/>
    </xf>
    <xf numFmtId="0" fontId="5" fillId="0" borderId="43" xfId="8" applyFont="1" applyFill="1" applyBorder="1" applyAlignment="1">
      <alignment horizontal="center" vertical="center" textRotation="255"/>
    </xf>
    <xf numFmtId="0" fontId="5" fillId="0" borderId="35" xfId="8" applyFont="1" applyFill="1" applyBorder="1" applyAlignment="1">
      <alignment horizontal="center" vertical="center" textRotation="255"/>
    </xf>
    <xf numFmtId="0" fontId="5" fillId="0" borderId="36" xfId="8" applyFont="1" applyFill="1" applyBorder="1" applyAlignment="1">
      <alignment horizontal="center" vertical="center" textRotation="255"/>
    </xf>
    <xf numFmtId="0" fontId="5" fillId="0" borderId="7" xfId="8" applyFont="1" applyFill="1" applyBorder="1" applyAlignment="1">
      <alignment horizontal="center" vertical="center" textRotation="255"/>
    </xf>
    <xf numFmtId="0" fontId="5" fillId="0" borderId="8" xfId="8" applyFont="1" applyFill="1" applyBorder="1" applyAlignment="1">
      <alignment horizontal="center" vertical="center" textRotation="255"/>
    </xf>
    <xf numFmtId="0" fontId="5" fillId="0" borderId="14" xfId="8" applyFont="1" applyFill="1" applyBorder="1" applyAlignment="1">
      <alignment horizontal="distributed" vertical="center"/>
    </xf>
    <xf numFmtId="0" fontId="5" fillId="0" borderId="42" xfId="8" applyFont="1" applyFill="1" applyBorder="1" applyAlignment="1">
      <alignment horizontal="center" vertical="distributed" textRotation="255" justifyLastLine="1"/>
    </xf>
    <xf numFmtId="0" fontId="5" fillId="0" borderId="43" xfId="8" applyFont="1" applyFill="1" applyBorder="1" applyAlignment="1">
      <alignment horizontal="center" vertical="distributed" textRotation="255" justifyLastLine="1"/>
    </xf>
    <xf numFmtId="0" fontId="5" fillId="0" borderId="7" xfId="8" applyFont="1" applyFill="1" applyBorder="1" applyAlignment="1">
      <alignment horizontal="center" vertical="distributed" textRotation="255" justifyLastLine="1"/>
    </xf>
    <xf numFmtId="0" fontId="5" fillId="0" borderId="8" xfId="8" applyFont="1" applyFill="1" applyBorder="1" applyAlignment="1">
      <alignment horizontal="center" vertical="distributed" textRotation="255" justifyLastLine="1"/>
    </xf>
    <xf numFmtId="0" fontId="5" fillId="0" borderId="35" xfId="8" applyFont="1" applyFill="1" applyBorder="1" applyAlignment="1">
      <alignment horizontal="center" vertical="distributed" textRotation="255" justifyLastLine="1"/>
    </xf>
    <xf numFmtId="0" fontId="5" fillId="0" borderId="36" xfId="8" applyFont="1" applyFill="1" applyBorder="1" applyAlignment="1">
      <alignment horizontal="center" vertical="distributed" textRotation="255" justifyLastLine="1"/>
    </xf>
    <xf numFmtId="0" fontId="0" fillId="0" borderId="30" xfId="0" applyFont="1" applyFill="1" applyBorder="1" applyAlignment="1">
      <alignment horizontal="center" vertical="center"/>
    </xf>
    <xf numFmtId="0" fontId="0" fillId="0" borderId="31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80" fontId="1" fillId="0" borderId="1" xfId="0" applyNumberFormat="1" applyFont="1" applyFill="1" applyBorder="1" applyAlignment="1">
      <alignment horizontal="right" vertical="center"/>
    </xf>
    <xf numFmtId="180" fontId="1" fillId="0" borderId="3" xfId="0" applyNumberFormat="1" applyFont="1" applyFill="1" applyBorder="1" applyAlignment="1">
      <alignment horizontal="right" vertical="center"/>
    </xf>
    <xf numFmtId="180" fontId="1" fillId="0" borderId="17" xfId="0" applyNumberFormat="1" applyFont="1" applyFill="1" applyBorder="1" applyAlignment="1">
      <alignment horizontal="right" vertical="center"/>
    </xf>
    <xf numFmtId="0" fontId="1" fillId="0" borderId="16" xfId="0" applyFont="1" applyFill="1" applyBorder="1" applyAlignment="1">
      <alignment horizontal="distributed" vertical="center"/>
    </xf>
    <xf numFmtId="0" fontId="1" fillId="0" borderId="3" xfId="0" applyFont="1" applyFill="1" applyBorder="1" applyAlignment="1">
      <alignment horizontal="distributed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1" fillId="0" borderId="26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80" fontId="1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distributed"/>
    </xf>
    <xf numFmtId="0" fontId="0" fillId="0" borderId="0" xfId="0" applyFill="1" applyAlignment="1"/>
    <xf numFmtId="0" fontId="8" fillId="0" borderId="2" xfId="0" applyFont="1" applyFill="1" applyBorder="1" applyAlignment="1">
      <alignment horizontal="distributed" vertical="center" wrapText="1"/>
    </xf>
    <xf numFmtId="0" fontId="0" fillId="0" borderId="1" xfId="0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0" fontId="8" fillId="0" borderId="2" xfId="0" applyFont="1" applyFill="1" applyBorder="1" applyAlignment="1">
      <alignment horizontal="distributed" vertical="center"/>
    </xf>
    <xf numFmtId="0" fontId="8" fillId="0" borderId="16" xfId="0" applyFont="1" applyFill="1" applyBorder="1" applyAlignment="1">
      <alignment horizontal="distributed" vertical="center"/>
    </xf>
    <xf numFmtId="0" fontId="0" fillId="0" borderId="3" xfId="0" applyFill="1" applyBorder="1" applyAlignment="1">
      <alignment vertical="center"/>
    </xf>
    <xf numFmtId="0" fontId="0" fillId="0" borderId="39" xfId="0" applyFill="1" applyBorder="1" applyAlignment="1">
      <alignment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45" xfId="0" applyFont="1" applyFill="1" applyBorder="1" applyAlignment="1">
      <alignment horizontal="center" vertical="center"/>
    </xf>
    <xf numFmtId="0" fontId="8" fillId="0" borderId="32" xfId="0" applyFont="1" applyFill="1" applyBorder="1" applyAlignment="1">
      <alignment vertical="center"/>
    </xf>
    <xf numFmtId="0" fontId="8" fillId="0" borderId="38" xfId="0" applyFont="1" applyFill="1" applyBorder="1" applyAlignment="1">
      <alignment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distributed" vertical="center"/>
    </xf>
    <xf numFmtId="0" fontId="8" fillId="0" borderId="4" xfId="0" applyFont="1" applyFill="1" applyBorder="1" applyAlignment="1">
      <alignment horizontal="distributed" vertical="center"/>
    </xf>
    <xf numFmtId="0" fontId="8" fillId="0" borderId="3" xfId="0" applyFont="1" applyFill="1" applyBorder="1" applyAlignment="1">
      <alignment horizontal="distributed" vertical="center"/>
    </xf>
    <xf numFmtId="0" fontId="8" fillId="0" borderId="39" xfId="0" applyFont="1" applyFill="1" applyBorder="1" applyAlignment="1">
      <alignment horizontal="distributed" vertical="center"/>
    </xf>
    <xf numFmtId="0" fontId="8" fillId="0" borderId="47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right" vertical="center"/>
    </xf>
    <xf numFmtId="0" fontId="0" fillId="0" borderId="37" xfId="0" applyFill="1" applyBorder="1" applyAlignment="1">
      <alignment vertical="center"/>
    </xf>
    <xf numFmtId="0" fontId="8" fillId="0" borderId="4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distributed" vertical="center"/>
    </xf>
    <xf numFmtId="0" fontId="8" fillId="0" borderId="28" xfId="0" applyFont="1" applyFill="1" applyBorder="1" applyAlignment="1">
      <alignment horizontal="distributed" vertical="center"/>
    </xf>
    <xf numFmtId="0" fontId="8" fillId="0" borderId="31" xfId="0" applyFont="1" applyFill="1" applyBorder="1" applyAlignment="1">
      <alignment horizontal="left" vertical="center" textRotation="255"/>
    </xf>
    <xf numFmtId="0" fontId="8" fillId="0" borderId="48" xfId="0" applyFont="1" applyFill="1" applyBorder="1" applyAlignment="1">
      <alignment horizontal="left" vertical="center" textRotation="255"/>
    </xf>
    <xf numFmtId="0" fontId="8" fillId="0" borderId="33" xfId="0" applyFont="1" applyFill="1" applyBorder="1" applyAlignment="1">
      <alignment horizontal="left" vertical="center" textRotation="255"/>
    </xf>
    <xf numFmtId="0" fontId="8" fillId="0" borderId="1" xfId="0" applyFont="1" applyFill="1" applyBorder="1" applyAlignment="1">
      <alignment horizontal="distributed" vertical="center" wrapText="1"/>
    </xf>
    <xf numFmtId="0" fontId="0" fillId="0" borderId="4" xfId="0" applyFill="1" applyBorder="1" applyAlignment="1">
      <alignment horizontal="distributed" vertical="center"/>
    </xf>
    <xf numFmtId="0" fontId="0" fillId="0" borderId="11" xfId="0" applyFill="1" applyBorder="1" applyAlignment="1">
      <alignment horizontal="distributed" vertical="center"/>
    </xf>
    <xf numFmtId="0" fontId="8" fillId="0" borderId="32" xfId="0" applyFont="1" applyFill="1" applyBorder="1" applyAlignment="1">
      <alignment horizontal="left" vertical="center" textRotation="255"/>
    </xf>
    <xf numFmtId="0" fontId="8" fillId="0" borderId="2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80" fontId="8" fillId="0" borderId="1" xfId="0" applyNumberFormat="1" applyFont="1" applyBorder="1" applyAlignment="1">
      <alignment horizontal="center" vertical="center"/>
    </xf>
    <xf numFmtId="0" fontId="13" fillId="0" borderId="9" xfId="0" applyFont="1" applyBorder="1" applyAlignment="1">
      <alignment horizontal="distributed" vertical="center" wrapText="1"/>
    </xf>
    <xf numFmtId="0" fontId="13" fillId="0" borderId="1" xfId="0" applyFont="1" applyBorder="1" applyAlignment="1">
      <alignment horizontal="distributed" vertical="center" wrapText="1"/>
    </xf>
    <xf numFmtId="0" fontId="13" fillId="0" borderId="2" xfId="0" applyFont="1" applyBorder="1" applyAlignment="1">
      <alignment horizontal="distributed" vertical="center" wrapText="1"/>
    </xf>
    <xf numFmtId="0" fontId="13" fillId="0" borderId="13" xfId="0" applyFont="1" applyBorder="1" applyAlignment="1">
      <alignment horizontal="distributed" vertical="center" wrapText="1"/>
    </xf>
    <xf numFmtId="0" fontId="13" fillId="0" borderId="3" xfId="0" applyFont="1" applyBorder="1" applyAlignment="1">
      <alignment horizontal="distributed" vertical="center" wrapText="1"/>
    </xf>
    <xf numFmtId="0" fontId="13" fillId="0" borderId="2" xfId="0" applyFont="1" applyBorder="1" applyAlignment="1">
      <alignment vertical="center"/>
    </xf>
    <xf numFmtId="0" fontId="13" fillId="0" borderId="28" xfId="0" applyFont="1" applyBorder="1" applyAlignment="1">
      <alignment vertical="center"/>
    </xf>
    <xf numFmtId="0" fontId="8" fillId="0" borderId="22" xfId="0" applyFont="1" applyBorder="1" applyAlignment="1">
      <alignment horizontal="right" vertical="center"/>
    </xf>
    <xf numFmtId="0" fontId="21" fillId="0" borderId="10" xfId="0" applyFont="1" applyBorder="1" applyAlignment="1">
      <alignment horizontal="distributed" vertical="center" wrapText="1"/>
    </xf>
    <xf numFmtId="0" fontId="21" fillId="0" borderId="4" xfId="0" applyFont="1" applyBorder="1" applyAlignment="1">
      <alignment horizontal="distributed" vertical="center" wrapText="1"/>
    </xf>
    <xf numFmtId="0" fontId="21" fillId="0" borderId="9" xfId="0" applyFont="1" applyBorder="1" applyAlignment="1">
      <alignment horizontal="distributed" vertical="center" wrapText="1"/>
    </xf>
    <xf numFmtId="0" fontId="8" fillId="0" borderId="0" xfId="0" applyFont="1" applyAlignment="1">
      <alignment horizontal="center" vertical="center"/>
    </xf>
    <xf numFmtId="0" fontId="8" fillId="0" borderId="30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80" fontId="8" fillId="0" borderId="1" xfId="0" applyNumberFormat="1" applyFont="1" applyBorder="1" applyAlignment="1">
      <alignment horizontal="right" vertical="center"/>
    </xf>
    <xf numFmtId="180" fontId="8" fillId="0" borderId="28" xfId="0" applyNumberFormat="1" applyFont="1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180" fontId="8" fillId="0" borderId="28" xfId="0" applyNumberFormat="1" applyFont="1" applyBorder="1" applyAlignment="1">
      <alignment horizontal="right" vertical="center" shrinkToFit="1"/>
    </xf>
    <xf numFmtId="0" fontId="0" fillId="0" borderId="4" xfId="0" applyBorder="1" applyAlignment="1">
      <alignment horizontal="right" vertical="center" shrinkToFit="1"/>
    </xf>
    <xf numFmtId="0" fontId="0" fillId="0" borderId="9" xfId="0" applyBorder="1" applyAlignment="1">
      <alignment horizontal="right" vertical="center" shrinkToFit="1"/>
    </xf>
    <xf numFmtId="0" fontId="13" fillId="0" borderId="40" xfId="0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180" fontId="8" fillId="0" borderId="4" xfId="0" applyNumberFormat="1" applyFont="1" applyBorder="1" applyAlignment="1">
      <alignment horizontal="right" vertical="center"/>
    </xf>
    <xf numFmtId="180" fontId="8" fillId="0" borderId="9" xfId="0" applyNumberFormat="1" applyFont="1" applyBorder="1" applyAlignment="1">
      <alignment horizontal="right" vertical="center"/>
    </xf>
    <xf numFmtId="180" fontId="8" fillId="0" borderId="11" xfId="0" applyNumberFormat="1" applyFont="1" applyBorder="1" applyAlignment="1">
      <alignment horizontal="right" vertical="center"/>
    </xf>
    <xf numFmtId="180" fontId="8" fillId="0" borderId="39" xfId="0" applyNumberFormat="1" applyFont="1" applyBorder="1" applyAlignment="1">
      <alignment horizontal="right" vertical="center"/>
    </xf>
    <xf numFmtId="180" fontId="8" fillId="0" borderId="14" xfId="0" applyNumberFormat="1" applyFont="1" applyBorder="1" applyAlignment="1">
      <alignment horizontal="right" vertical="center"/>
    </xf>
    <xf numFmtId="180" fontId="8" fillId="0" borderId="13" xfId="0" applyNumberFormat="1" applyFont="1" applyBorder="1" applyAlignment="1">
      <alignment horizontal="right" vertical="center"/>
    </xf>
    <xf numFmtId="0" fontId="8" fillId="0" borderId="24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distributed" vertical="center" wrapText="1"/>
    </xf>
    <xf numFmtId="0" fontId="13" fillId="0" borderId="4" xfId="0" applyFont="1" applyBorder="1" applyAlignment="1">
      <alignment horizontal="distributed" vertical="center" wrapText="1"/>
    </xf>
    <xf numFmtId="0" fontId="13" fillId="0" borderId="12" xfId="0" applyFont="1" applyBorder="1" applyAlignment="1">
      <alignment horizontal="distributed" vertical="center" wrapText="1"/>
    </xf>
    <xf numFmtId="0" fontId="13" fillId="0" borderId="14" xfId="0" applyFont="1" applyBorder="1" applyAlignment="1">
      <alignment horizontal="distributed" vertical="center" wrapText="1"/>
    </xf>
    <xf numFmtId="180" fontId="8" fillId="0" borderId="1" xfId="0" applyNumberFormat="1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180" fontId="8" fillId="0" borderId="3" xfId="0" applyNumberFormat="1" applyFont="1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13" fillId="0" borderId="22" xfId="0" applyFont="1" applyBorder="1" applyAlignment="1" applyProtection="1">
      <alignment horizontal="left" vertical="center" wrapText="1"/>
      <protection locked="0"/>
    </xf>
    <xf numFmtId="180" fontId="8" fillId="0" borderId="21" xfId="0" applyNumberFormat="1" applyFont="1" applyBorder="1" applyAlignment="1">
      <alignment horizontal="right" vertical="center"/>
    </xf>
    <xf numFmtId="0" fontId="21" fillId="0" borderId="7" xfId="0" applyFont="1" applyBorder="1" applyAlignment="1">
      <alignment horizontal="distributed" vertical="center" wrapText="1"/>
    </xf>
    <xf numFmtId="0" fontId="21" fillId="0" borderId="29" xfId="0" applyFont="1" applyBorder="1" applyAlignment="1">
      <alignment horizontal="distributed" vertical="center" wrapText="1"/>
    </xf>
    <xf numFmtId="0" fontId="21" fillId="0" borderId="8" xfId="0" applyFont="1" applyBorder="1" applyAlignment="1">
      <alignment horizontal="distributed" vertical="center" wrapText="1"/>
    </xf>
    <xf numFmtId="0" fontId="13" fillId="0" borderId="0" xfId="0" applyFont="1" applyBorder="1" applyAlignment="1">
      <alignment horizontal="left" vertical="top" wrapText="1"/>
    </xf>
  </cellXfs>
  <cellStyles count="9">
    <cellStyle name="=E:\WINNT\SYSTEM32\COMMAND.COM" xfId="1"/>
    <cellStyle name="Comma [0]_Full Year FY96" xfId="2"/>
    <cellStyle name="Comma_Full Year FY96" xfId="3"/>
    <cellStyle name="Currency [0]_Full Year FY96" xfId="4"/>
    <cellStyle name="Currency_Full Year FY96" xfId="5"/>
    <cellStyle name="Normal_Assumptions" xfId="6"/>
    <cellStyle name="標準" xfId="0" builtinId="0"/>
    <cellStyle name="標準_82-1" xfId="7"/>
    <cellStyle name="標準_84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901430842608421E-2"/>
          <c:y val="4.8218128067118851E-2"/>
          <c:w val="0.91414944356120864"/>
          <c:h val="0.41719162979811525"/>
        </c:manualLayout>
      </c:layout>
      <c:lineChart>
        <c:grouping val="standard"/>
        <c:varyColors val="0"/>
        <c:ser>
          <c:idx val="0"/>
          <c:order val="0"/>
          <c:tx>
            <c:strRef>
              <c:f>'81'!$K$29</c:f>
              <c:strCache>
                <c:ptCount val="1"/>
                <c:pt idx="0">
                  <c:v>鉄筋コンクリート造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numFmt formatCode="#,##0_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明朝"/>
                    <a:ea typeface="ＭＳ 明朝"/>
                    <a:cs typeface="ＭＳ 明朝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'81'!$L$29:$U$29</c:f>
              <c:numCache>
                <c:formatCode>#,##0;[Red]#,##0</c:formatCode>
                <c:ptCount val="10"/>
                <c:pt idx="0">
                  <c:v>5366</c:v>
                </c:pt>
                <c:pt idx="1">
                  <c:v>5286</c:v>
                </c:pt>
                <c:pt idx="2">
                  <c:v>5230</c:v>
                </c:pt>
                <c:pt idx="3">
                  <c:v>5976</c:v>
                </c:pt>
                <c:pt idx="4">
                  <c:v>6017</c:v>
                </c:pt>
                <c:pt idx="5">
                  <c:v>6141</c:v>
                </c:pt>
                <c:pt idx="6">
                  <c:v>6233</c:v>
                </c:pt>
                <c:pt idx="7">
                  <c:v>6371</c:v>
                </c:pt>
                <c:pt idx="8">
                  <c:v>6428</c:v>
                </c:pt>
                <c:pt idx="9">
                  <c:v>6563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B4-4A47-86A9-02834230E251}"/>
            </c:ext>
          </c:extLst>
        </c:ser>
        <c:ser>
          <c:idx val="1"/>
          <c:order val="1"/>
          <c:tx>
            <c:strRef>
              <c:f>'81'!$K$30</c:f>
              <c:strCache>
                <c:ptCount val="1"/>
                <c:pt idx="0">
                  <c:v>れんが・コンクリートブロック造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square"/>
            <c:size val="5"/>
            <c:spPr>
              <a:solidFill>
                <a:srgbClr val="000000"/>
              </a:solidFill>
              <a:ln w="9525">
                <a:noFill/>
              </a:ln>
            </c:spPr>
          </c:marker>
          <c:dLbls>
            <c:numFmt formatCode="#,##0_ 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'81'!$L$30:$U$30</c:f>
              <c:numCache>
                <c:formatCode>#,##0;[Red]#,##0</c:formatCode>
                <c:ptCount val="10"/>
                <c:pt idx="0">
                  <c:v>884</c:v>
                </c:pt>
                <c:pt idx="1">
                  <c:v>849</c:v>
                </c:pt>
                <c:pt idx="2">
                  <c:v>813</c:v>
                </c:pt>
                <c:pt idx="3">
                  <c:v>894</c:v>
                </c:pt>
                <c:pt idx="4">
                  <c:v>882</c:v>
                </c:pt>
                <c:pt idx="5">
                  <c:v>864</c:v>
                </c:pt>
                <c:pt idx="6">
                  <c:v>870</c:v>
                </c:pt>
                <c:pt idx="7">
                  <c:v>875</c:v>
                </c:pt>
                <c:pt idx="8">
                  <c:v>869</c:v>
                </c:pt>
                <c:pt idx="9">
                  <c:v>859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B4-4A47-86A9-02834230E2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705408"/>
        <c:axId val="104723584"/>
      </c:lineChart>
      <c:catAx>
        <c:axId val="104705408"/>
        <c:scaling>
          <c:orientation val="minMax"/>
        </c:scaling>
        <c:delete val="1"/>
        <c:axPos val="b"/>
        <c:majorTickMark val="out"/>
        <c:minorTickMark val="none"/>
        <c:tickLblPos val="none"/>
        <c:crossAx val="104723584"/>
        <c:crosses val="autoZero"/>
        <c:auto val="1"/>
        <c:lblAlgn val="ctr"/>
        <c:lblOffset val="100"/>
        <c:noMultiLvlLbl val="0"/>
      </c:catAx>
      <c:valAx>
        <c:axId val="104723584"/>
        <c:scaling>
          <c:orientation val="minMax"/>
          <c:max val="7000"/>
        </c:scaling>
        <c:delete val="0"/>
        <c:axPos val="l"/>
        <c:numFmt formatCode="#,##0;[Red]#,##0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04705408"/>
        <c:crosses val="autoZero"/>
        <c:crossBetween val="between"/>
        <c:majorUnit val="1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428682150114942E-2"/>
          <c:y val="5.1282234726400734E-2"/>
          <c:w val="0.92222365176037291"/>
          <c:h val="0.8827870406473235"/>
        </c:manualLayout>
      </c:layout>
      <c:lineChart>
        <c:grouping val="standard"/>
        <c:varyColors val="0"/>
        <c:ser>
          <c:idx val="0"/>
          <c:order val="0"/>
          <c:tx>
            <c:strRef>
              <c:f>'81'!$K$32</c:f>
              <c:strCache>
                <c:ptCount val="1"/>
                <c:pt idx="0">
                  <c:v>木造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'81'!$L$32:$U$32</c:f>
              <c:numCache>
                <c:formatCode>#,##0;[Red]#,##0</c:formatCode>
                <c:ptCount val="10"/>
                <c:pt idx="0">
                  <c:v>372</c:v>
                </c:pt>
                <c:pt idx="1">
                  <c:v>354</c:v>
                </c:pt>
                <c:pt idx="2">
                  <c:v>337</c:v>
                </c:pt>
                <c:pt idx="3">
                  <c:v>375</c:v>
                </c:pt>
                <c:pt idx="4">
                  <c:v>382</c:v>
                </c:pt>
                <c:pt idx="5">
                  <c:v>379</c:v>
                </c:pt>
                <c:pt idx="6">
                  <c:v>378</c:v>
                </c:pt>
                <c:pt idx="7">
                  <c:v>389</c:v>
                </c:pt>
                <c:pt idx="8">
                  <c:v>394</c:v>
                </c:pt>
                <c:pt idx="9">
                  <c:v>410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A0-4B48-AF25-F228C891123A}"/>
            </c:ext>
          </c:extLst>
        </c:ser>
        <c:ser>
          <c:idx val="1"/>
          <c:order val="1"/>
          <c:tx>
            <c:strRef>
              <c:f>'81'!$K$33</c:f>
              <c:strCache>
                <c:ptCount val="1"/>
                <c:pt idx="0">
                  <c:v>軽量鉄骨造り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 w="9525">
                <a:noFill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'81'!$L$33:$U$33</c:f>
              <c:numCache>
                <c:formatCode>#,##0;[Red]#,##0</c:formatCode>
                <c:ptCount val="10"/>
                <c:pt idx="0">
                  <c:v>409</c:v>
                </c:pt>
                <c:pt idx="1">
                  <c:v>404</c:v>
                </c:pt>
                <c:pt idx="2">
                  <c:v>394</c:v>
                </c:pt>
                <c:pt idx="3">
                  <c:v>468</c:v>
                </c:pt>
                <c:pt idx="4">
                  <c:v>468</c:v>
                </c:pt>
                <c:pt idx="5">
                  <c:v>479</c:v>
                </c:pt>
                <c:pt idx="6">
                  <c:v>475</c:v>
                </c:pt>
                <c:pt idx="7">
                  <c:v>478</c:v>
                </c:pt>
                <c:pt idx="8">
                  <c:v>476</c:v>
                </c:pt>
                <c:pt idx="9">
                  <c:v>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A0-4B48-AF25-F228C891123A}"/>
            </c:ext>
          </c:extLst>
        </c:ser>
        <c:ser>
          <c:idx val="2"/>
          <c:order val="2"/>
          <c:tx>
            <c:strRef>
              <c:f>'81'!$K$34</c:f>
              <c:strCache>
                <c:ptCount val="1"/>
                <c:pt idx="0">
                  <c:v>鉄骨造り</c:v>
                </c:pt>
              </c:strCache>
            </c:strRef>
          </c:tx>
          <c:dLbls>
            <c:dLbl>
              <c:idx val="0"/>
              <c:layout>
                <c:manualLayout>
                  <c:x val="-2.7168234064785787E-2"/>
                  <c:y val="-5.91432839191973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4A0-4B48-AF25-F228C891123A}"/>
                </c:ext>
              </c:extLst>
            </c:dLbl>
            <c:dLbl>
              <c:idx val="1"/>
              <c:layout>
                <c:manualLayout>
                  <c:x val="-2.5078369905956112E-2"/>
                  <c:y val="-4.4357462939398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4A0-4B48-AF25-F228C891123A}"/>
                </c:ext>
              </c:extLst>
            </c:dLbl>
            <c:dLbl>
              <c:idx val="2"/>
              <c:layout>
                <c:manualLayout>
                  <c:x val="-2.2988505747126402E-2"/>
                  <c:y val="-5.42146769259309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4A0-4B48-AF25-F228C891123A}"/>
                </c:ext>
              </c:extLst>
            </c:dLbl>
            <c:dLbl>
              <c:idx val="3"/>
              <c:layout>
                <c:manualLayout>
                  <c:x val="-2.7168234064785787E-2"/>
                  <c:y val="-4.92860699326644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4A0-4B48-AF25-F228C891123A}"/>
                </c:ext>
              </c:extLst>
            </c:dLbl>
            <c:dLbl>
              <c:idx val="4"/>
              <c:layout>
                <c:manualLayout>
                  <c:x val="-2.5078369905956112E-2"/>
                  <c:y val="-3.45002489528650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4A0-4B48-AF25-F228C891123A}"/>
                </c:ext>
              </c:extLst>
            </c:dLbl>
            <c:dLbl>
              <c:idx val="5"/>
              <c:layout>
                <c:manualLayout>
                  <c:x val="-2.7168234064785787E-2"/>
                  <c:y val="-4.4357462939398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4A0-4B48-AF25-F228C891123A}"/>
                </c:ext>
              </c:extLst>
            </c:dLbl>
            <c:dLbl>
              <c:idx val="6"/>
              <c:layout>
                <c:manualLayout>
                  <c:x val="-2.2988505747126436E-2"/>
                  <c:y val="-3.45002489528649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74A0-4B48-AF25-F228C891123A}"/>
                </c:ext>
              </c:extLst>
            </c:dLbl>
            <c:dLbl>
              <c:idx val="7"/>
              <c:layout>
                <c:manualLayout>
                  <c:x val="-2.5078369905956112E-2"/>
                  <c:y val="-3.45002489528649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4A0-4B48-AF25-F228C891123A}"/>
                </c:ext>
              </c:extLst>
            </c:dLbl>
            <c:dLbl>
              <c:idx val="8"/>
              <c:layout>
                <c:manualLayout>
                  <c:x val="-3.1347962382445187E-2"/>
                  <c:y val="-3.45002489528649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74A0-4B48-AF25-F228C891123A}"/>
                </c:ext>
              </c:extLst>
            </c:dLbl>
            <c:dLbl>
              <c:idx val="9"/>
              <c:layout>
                <c:manualLayout>
                  <c:x val="-2.7168234064785787E-2"/>
                  <c:y val="-3.45002489528649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74A0-4B48-AF25-F228C891123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'81'!$L$34:$U$34</c:f>
              <c:numCache>
                <c:formatCode>#,##0;[Red]#,##0</c:formatCode>
                <c:ptCount val="10"/>
                <c:pt idx="0">
                  <c:v>33</c:v>
                </c:pt>
                <c:pt idx="1">
                  <c:v>33</c:v>
                </c:pt>
                <c:pt idx="2">
                  <c:v>33</c:v>
                </c:pt>
                <c:pt idx="3">
                  <c:v>68</c:v>
                </c:pt>
                <c:pt idx="4">
                  <c:v>76</c:v>
                </c:pt>
                <c:pt idx="5">
                  <c:v>79</c:v>
                </c:pt>
                <c:pt idx="6">
                  <c:v>88</c:v>
                </c:pt>
                <c:pt idx="7">
                  <c:v>92</c:v>
                </c:pt>
                <c:pt idx="8">
                  <c:v>102</c:v>
                </c:pt>
                <c:pt idx="9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4A0-4B48-AF25-F228C891123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4958592"/>
        <c:axId val="104980864"/>
      </c:lineChart>
      <c:catAx>
        <c:axId val="104958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12700">
            <a:solidFill>
              <a:srgbClr val="000000"/>
            </a:solidFill>
            <a:prstDash val="solid"/>
          </a:ln>
        </c:spPr>
        <c:crossAx val="104980864"/>
        <c:crosses val="autoZero"/>
        <c:auto val="1"/>
        <c:lblAlgn val="ctr"/>
        <c:lblOffset val="100"/>
        <c:tickMarkSkip val="1"/>
        <c:noMultiLvlLbl val="0"/>
      </c:catAx>
      <c:valAx>
        <c:axId val="104980864"/>
        <c:scaling>
          <c:orientation val="minMax"/>
          <c:max val="700"/>
          <c:min val="0"/>
        </c:scaling>
        <c:delete val="0"/>
        <c:axPos val="l"/>
        <c:numFmt formatCode="0_ 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04958592"/>
        <c:crosses val="autoZero"/>
        <c:crossBetween val="between"/>
        <c:majorUnit val="1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162250198951489"/>
          <c:y val="0.14306486199029131"/>
          <c:w val="0.68110641537039562"/>
          <c:h val="0.78794663738928516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2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6BD-45AB-B94F-9345ED8EFE8E}"/>
              </c:ext>
            </c:extLst>
          </c:dPt>
          <c:dPt>
            <c:idx val="1"/>
            <c:bubble3D val="0"/>
            <c:spPr>
              <a:pattFill prst="smGri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6BD-45AB-B94F-9345ED8EFE8E}"/>
              </c:ext>
            </c:extLst>
          </c:dPt>
          <c:dPt>
            <c:idx val="2"/>
            <c:bubble3D val="0"/>
            <c:spPr>
              <a:pattFill prst="zigZ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6BD-45AB-B94F-9345ED8EFE8E}"/>
              </c:ext>
            </c:extLst>
          </c:dPt>
          <c:dPt>
            <c:idx val="3"/>
            <c:bubble3D val="0"/>
            <c:spPr>
              <a:pattFill prst="ltHorz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D6BD-45AB-B94F-9345ED8EFE8E}"/>
              </c:ext>
            </c:extLst>
          </c:dPt>
          <c:dPt>
            <c:idx val="4"/>
            <c:bubble3D val="0"/>
            <c:spPr>
              <a:pattFill prst="smConfetti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6BD-45AB-B94F-9345ED8EFE8E}"/>
              </c:ext>
            </c:extLst>
          </c:dPt>
          <c:dPt>
            <c:idx val="5"/>
            <c:bubble3D val="0"/>
            <c:spPr>
              <a:pattFill prst="diagBrick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D6BD-45AB-B94F-9345ED8EFE8E}"/>
              </c:ext>
            </c:extLst>
          </c:dPt>
          <c:dPt>
            <c:idx val="6"/>
            <c:bubble3D val="0"/>
            <c:spPr>
              <a:pattFill prst="lt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D6BD-45AB-B94F-9345ED8EFE8E}"/>
              </c:ext>
            </c:extLst>
          </c:dPt>
          <c:dPt>
            <c:idx val="7"/>
            <c:bubble3D val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D6BD-45AB-B94F-9345ED8EFE8E}"/>
              </c:ext>
            </c:extLst>
          </c:dPt>
          <c:dPt>
            <c:idx val="8"/>
            <c:bubble3D val="0"/>
            <c:spPr>
              <a:pattFill prst="pct60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D6BD-45AB-B94F-9345ED8EFE8E}"/>
              </c:ext>
            </c:extLst>
          </c:dPt>
          <c:dPt>
            <c:idx val="9"/>
            <c:bubble3D val="0"/>
            <c:spPr>
              <a:pattFill prst="sphere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D6BD-45AB-B94F-9345ED8EFE8E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ja-JP" altLang="en-US"/>
                      <a:t>第一種低層住居専用地域　　 </a:t>
                    </a:r>
                    <a:r>
                      <a:rPr lang="en-US" altLang="ja-JP"/>
                      <a:t>53.9%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6BD-45AB-B94F-9345ED8EFE8E}"/>
                </c:ext>
              </c:extLst>
            </c:dLbl>
            <c:dLbl>
              <c:idx val="1"/>
              <c:layout>
                <c:manualLayout>
                  <c:x val="-0.28580125913707682"/>
                  <c:y val="0.18796654784311617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第二種低層住居専用地域　　</a:t>
                    </a:r>
                    <a:r>
                      <a:rPr lang="en-US" altLang="ja-JP"/>
                      <a:t>7.4%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6BD-45AB-B94F-9345ED8EFE8E}"/>
                </c:ext>
              </c:extLst>
            </c:dLbl>
            <c:dLbl>
              <c:idx val="2"/>
              <c:layout>
                <c:manualLayout>
                  <c:x val="-0.25883950946809614"/>
                  <c:y val="0.1249092229484394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第一種中高層住居専用地域　</a:t>
                    </a:r>
                    <a:r>
                      <a:rPr lang="en-US" altLang="ja-JP"/>
                      <a:t>6.2%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6BD-45AB-B94F-9345ED8EFE8E}"/>
                </c:ext>
              </c:extLst>
            </c:dLbl>
            <c:dLbl>
              <c:idx val="3"/>
              <c:layout>
                <c:manualLayout>
                  <c:x val="-0.23710445798794924"/>
                  <c:y val="6.1002178649237473E-2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第二種中高層住居専用地域　 </a:t>
                    </a:r>
                    <a:r>
                      <a:rPr lang="en-US" altLang="ja-JP"/>
                      <a:t>4.5%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6BD-45AB-B94F-9345ED8EFE8E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r>
                      <a:rPr lang="ja-JP" altLang="en-US"/>
                      <a:t>第一種住居地域</a:t>
                    </a:r>
                    <a:r>
                      <a:rPr lang="en-US" altLang="ja-JP"/>
                      <a:t>11.6%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6BD-45AB-B94F-9345ED8EFE8E}"/>
                </c:ext>
              </c:extLst>
            </c:dLbl>
            <c:dLbl>
              <c:idx val="5"/>
              <c:layout>
                <c:manualLayout>
                  <c:x val="-0.23902348364646675"/>
                  <c:y val="-0.13943355119825709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第二種住居地域</a:t>
                    </a:r>
                  </a:p>
                  <a:p>
                    <a:r>
                      <a:rPr lang="en-US" altLang="ja-JP"/>
                      <a:t>8</a:t>
                    </a:r>
                    <a:r>
                      <a:rPr lang="ja-JP" altLang="en-US"/>
                      <a:t>．</a:t>
                    </a:r>
                    <a:r>
                      <a:rPr lang="en-US" altLang="ja-JP"/>
                      <a:t>4%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6BD-45AB-B94F-9345ED8EFE8E}"/>
                </c:ext>
              </c:extLst>
            </c:dLbl>
            <c:dLbl>
              <c:idx val="6"/>
              <c:layout>
                <c:manualLayout>
                  <c:x val="-0.28266975102688435"/>
                  <c:y val="-0.16267247639796659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準住居地域　</a:t>
                    </a:r>
                    <a:r>
                      <a:rPr lang="en-US" altLang="ja-JP"/>
                      <a:t>4</a:t>
                    </a:r>
                    <a:r>
                      <a:rPr lang="ja-JP" altLang="en-US"/>
                      <a:t>．</a:t>
                    </a:r>
                    <a:r>
                      <a:rPr lang="en-US" altLang="ja-JP"/>
                      <a:t>9%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6BD-45AB-B94F-9345ED8EFE8E}"/>
                </c:ext>
              </c:extLst>
            </c:dLbl>
            <c:dLbl>
              <c:idx val="7"/>
              <c:layout>
                <c:manualLayout>
                  <c:x val="-0.30839357223294411"/>
                  <c:y val="-0.17719672587072199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近隣商業地域　</a:t>
                    </a:r>
                    <a:r>
                      <a:rPr lang="en-US" altLang="ja-JP"/>
                      <a:t>5.1%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6BD-45AB-B94F-9345ED8EFE8E}"/>
                </c:ext>
              </c:extLst>
            </c:dLbl>
            <c:dLbl>
              <c:idx val="8"/>
              <c:layout>
                <c:manualLayout>
                  <c:x val="0.19627266930616719"/>
                  <c:y val="-0.23819898329702394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準工業地域　 </a:t>
                    </a:r>
                    <a:r>
                      <a:rPr lang="en-US" altLang="ja-JP"/>
                      <a:t>1.9%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D6BD-45AB-B94F-9345ED8EFE8E}"/>
                </c:ext>
              </c:extLst>
            </c:dLbl>
            <c:dLbl>
              <c:idx val="9"/>
              <c:layout>
                <c:manualLayout>
                  <c:x val="-0.43324900771584551"/>
                  <c:y val="-0.22367465504720407"/>
                </c:manualLayout>
              </c:layout>
              <c:tx>
                <c:rich>
                  <a:bodyPr/>
                  <a:lstStyle/>
                  <a:p>
                    <a:r>
                      <a:rPr lang="ja-JP" altLang="en-US"/>
                      <a:t>工業地域　 </a:t>
                    </a:r>
                    <a:r>
                      <a:rPr lang="en-US" altLang="ja-JP"/>
                      <a:t>2.6%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6BD-45AB-B94F-9345ED8EFE8E}"/>
                </c:ext>
              </c:extLst>
            </c:dLbl>
            <c:spPr>
              <a:solidFill>
                <a:sysClr val="window" lastClr="FFFFFF"/>
              </a:solidFill>
            </c:spPr>
            <c:txPr>
              <a:bodyPr/>
              <a:lstStyle/>
              <a:p>
                <a:pPr>
                  <a:defRPr sz="900"/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'81'!$N$5:$N$14</c:f>
              <c:strCache>
                <c:ptCount val="10"/>
                <c:pt idx="0">
                  <c:v>第一種低層住居専用地域</c:v>
                </c:pt>
                <c:pt idx="1">
                  <c:v>第二種低層住居専用地域</c:v>
                </c:pt>
                <c:pt idx="2">
                  <c:v>第一種中高層住居専用地域</c:v>
                </c:pt>
                <c:pt idx="3">
                  <c:v>第二種中高層住居専用地域</c:v>
                </c:pt>
                <c:pt idx="4">
                  <c:v>第一種住居地域</c:v>
                </c:pt>
                <c:pt idx="5">
                  <c:v>第二種住居地域</c:v>
                </c:pt>
                <c:pt idx="6">
                  <c:v>準住居地域</c:v>
                </c:pt>
                <c:pt idx="7">
                  <c:v>近隣商業地域</c:v>
                </c:pt>
                <c:pt idx="8">
                  <c:v>準工業地域</c:v>
                </c:pt>
                <c:pt idx="9">
                  <c:v>工業地域</c:v>
                </c:pt>
              </c:strCache>
            </c:strRef>
          </c:cat>
          <c:val>
            <c:numRef>
              <c:f>'81'!$O$5:$O$14</c:f>
              <c:numCache>
                <c:formatCode>General</c:formatCode>
                <c:ptCount val="10"/>
                <c:pt idx="0" formatCode="#,##0.0_);\(#,##0.0\)">
                  <c:v>238</c:v>
                </c:pt>
                <c:pt idx="1">
                  <c:v>32.700000000000003</c:v>
                </c:pt>
                <c:pt idx="2" formatCode="#,##0.0_);\(#,##0.0\)">
                  <c:v>27.4</c:v>
                </c:pt>
                <c:pt idx="3">
                  <c:v>19.7</c:v>
                </c:pt>
                <c:pt idx="4" formatCode="#,##0.0_);\(#,##0.0\)">
                  <c:v>51.2</c:v>
                </c:pt>
                <c:pt idx="5" formatCode="#,##0.0_);\(#,##0.0\)">
                  <c:v>8.4</c:v>
                </c:pt>
                <c:pt idx="6" formatCode="#,##0.0_);\(#,##0.0\)">
                  <c:v>21.7</c:v>
                </c:pt>
                <c:pt idx="7" formatCode="#,##0.0_);\(#,##0.0\)">
                  <c:v>22.7</c:v>
                </c:pt>
                <c:pt idx="8" formatCode="#,##0.0_);\(#,##0.0\)">
                  <c:v>8.5</c:v>
                </c:pt>
                <c:pt idx="9" formatCode="#,##0.0_);\(#,##0.0\)">
                  <c:v>11.4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6BD-45AB-B94F-9345ED8EFE8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35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総面積　</a:t>
            </a:r>
            <a:r>
              <a:rPr lang="en-US" altLang="ja-JP"/>
              <a:t>1,076</a:t>
            </a:r>
            <a:r>
              <a:rPr lang="en-US" altLang="en-US"/>
              <a:t>ｈａ</a:t>
            </a:r>
          </a:p>
        </c:rich>
      </c:tx>
      <c:layout>
        <c:manualLayout>
          <c:xMode val="edge"/>
          <c:yMode val="edge"/>
          <c:x val="0.22916783227453752"/>
          <c:y val="0.1535952614227877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458518770949216E-2"/>
          <c:y val="0.15032727713719657"/>
          <c:w val="0.90625460944930769"/>
          <c:h val="0.79738816568424398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'81'!$K$6</c:f>
              <c:strCache>
                <c:ptCount val="1"/>
                <c:pt idx="0">
                  <c:v>市街化調整区域</c:v>
                </c:pt>
              </c:strCache>
            </c:strRef>
          </c:tx>
          <c:spPr>
            <a:solidFill>
              <a:srgbClr val="C0C0C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pattFill prst="pct2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DDD-49F8-8123-F79FC1E2BB0C}"/>
              </c:ext>
            </c:extLst>
          </c:dPt>
          <c:val>
            <c:numRef>
              <c:f>'81'!$L$6</c:f>
              <c:numCache>
                <c:formatCode>#,##0.0_);\(#,##0.0\)</c:formatCode>
                <c:ptCount val="1"/>
                <c:pt idx="0">
                  <c:v>634.29999999999995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DD-49F8-8123-F79FC1E2BB0C}"/>
            </c:ext>
          </c:extLst>
        </c:ser>
        <c:ser>
          <c:idx val="0"/>
          <c:order val="1"/>
          <c:tx>
            <c:strRef>
              <c:f>'81'!$K$5</c:f>
              <c:strCache>
                <c:ptCount val="1"/>
                <c:pt idx="0">
                  <c:v>市街化区域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'81'!$L$5</c:f>
              <c:numCache>
                <c:formatCode>#,##0.0_);\(#,##0.0\)</c:formatCode>
                <c:ptCount val="1"/>
                <c:pt idx="0">
                  <c:v>441.7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DD-49F8-8123-F79FC1E2BB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07892096"/>
        <c:axId val="107893888"/>
      </c:barChart>
      <c:catAx>
        <c:axId val="107892096"/>
        <c:scaling>
          <c:orientation val="minMax"/>
        </c:scaling>
        <c:delete val="1"/>
        <c:axPos val="b"/>
        <c:majorTickMark val="out"/>
        <c:minorTickMark val="none"/>
        <c:tickLblPos val="none"/>
        <c:crossAx val="107893888"/>
        <c:crosses val="autoZero"/>
        <c:auto val="1"/>
        <c:lblAlgn val="ctr"/>
        <c:lblOffset val="100"/>
        <c:noMultiLvlLbl val="0"/>
      </c:catAx>
      <c:valAx>
        <c:axId val="107893888"/>
        <c:scaling>
          <c:orientation val="minMax"/>
        </c:scaling>
        <c:delete val="1"/>
        <c:axPos val="l"/>
        <c:numFmt formatCode="#,##0.0_);\(#,##0.0\)" sourceLinked="1"/>
        <c:majorTickMark val="out"/>
        <c:minorTickMark val="none"/>
        <c:tickLblPos val="none"/>
        <c:crossAx val="1078920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28</xdr:row>
      <xdr:rowOff>95250</xdr:rowOff>
    </xdr:from>
    <xdr:to>
      <xdr:col>8</xdr:col>
      <xdr:colOff>676275</xdr:colOff>
      <xdr:row>54</xdr:row>
      <xdr:rowOff>0</xdr:rowOff>
    </xdr:to>
    <xdr:graphicFrame macro="">
      <xdr:nvGraphicFramePr>
        <xdr:cNvPr id="205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63874</xdr:colOff>
      <xdr:row>39</xdr:row>
      <xdr:rowOff>84044</xdr:rowOff>
    </xdr:from>
    <xdr:to>
      <xdr:col>9</xdr:col>
      <xdr:colOff>44824</xdr:colOff>
      <xdr:row>53</xdr:row>
      <xdr:rowOff>150719</xdr:rowOff>
    </xdr:to>
    <xdr:graphicFrame macro="">
      <xdr:nvGraphicFramePr>
        <xdr:cNvPr id="2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600075</xdr:colOff>
      <xdr:row>2</xdr:row>
      <xdr:rowOff>0</xdr:rowOff>
    </xdr:from>
    <xdr:to>
      <xdr:col>9</xdr:col>
      <xdr:colOff>323850</xdr:colOff>
      <xdr:row>25</xdr:row>
      <xdr:rowOff>85725</xdr:rowOff>
    </xdr:to>
    <xdr:graphicFrame macro="">
      <xdr:nvGraphicFramePr>
        <xdr:cNvPr id="2141" name="Chart 9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466724</xdr:colOff>
      <xdr:row>32</xdr:row>
      <xdr:rowOff>76200</xdr:rowOff>
    </xdr:from>
    <xdr:to>
      <xdr:col>3</xdr:col>
      <xdr:colOff>342899</xdr:colOff>
      <xdr:row>33</xdr:row>
      <xdr:rowOff>123825</xdr:rowOff>
    </xdr:to>
    <xdr:sp macro="" textlink="">
      <xdr:nvSpPr>
        <xdr:cNvPr id="2061" name="Text Box 13"/>
        <xdr:cNvSpPr txBox="1">
          <a:spLocks noChangeArrowheads="1"/>
        </xdr:cNvSpPr>
      </xdr:nvSpPr>
      <xdr:spPr bwMode="auto">
        <a:xfrm>
          <a:off x="1152524" y="5991225"/>
          <a:ext cx="12668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鉄筋コンクリート造</a:t>
          </a:r>
        </a:p>
      </xdr:txBody>
    </xdr:sp>
    <xdr:clientData/>
  </xdr:twoCellAnchor>
  <xdr:twoCellAnchor>
    <xdr:from>
      <xdr:col>1</xdr:col>
      <xdr:colOff>447675</xdr:colOff>
      <xdr:row>36</xdr:row>
      <xdr:rowOff>43144</xdr:rowOff>
    </xdr:from>
    <xdr:to>
      <xdr:col>4</xdr:col>
      <xdr:colOff>459441</xdr:colOff>
      <xdr:row>38</xdr:row>
      <xdr:rowOff>6725</xdr:rowOff>
    </xdr:to>
    <xdr:sp macro="" textlink="">
      <xdr:nvSpPr>
        <xdr:cNvPr id="2062" name="Text Box 14"/>
        <xdr:cNvSpPr txBox="1">
          <a:spLocks noChangeArrowheads="1"/>
        </xdr:cNvSpPr>
      </xdr:nvSpPr>
      <xdr:spPr bwMode="auto">
        <a:xfrm>
          <a:off x="1131234" y="6620997"/>
          <a:ext cx="2084854" cy="3221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れんが・コンクリートブロック造</a:t>
          </a:r>
        </a:p>
      </xdr:txBody>
    </xdr:sp>
    <xdr:clientData/>
  </xdr:twoCellAnchor>
  <xdr:twoCellAnchor>
    <xdr:from>
      <xdr:col>4</xdr:col>
      <xdr:colOff>405653</xdr:colOff>
      <xdr:row>47</xdr:row>
      <xdr:rowOff>20730</xdr:rowOff>
    </xdr:from>
    <xdr:to>
      <xdr:col>5</xdr:col>
      <xdr:colOff>579344</xdr:colOff>
      <xdr:row>48</xdr:row>
      <xdr:rowOff>115981</xdr:rowOff>
    </xdr:to>
    <xdr:sp macro="" textlink="">
      <xdr:nvSpPr>
        <xdr:cNvPr id="2063" name="Text Box 15"/>
        <xdr:cNvSpPr txBox="1">
          <a:spLocks noChangeArrowheads="1"/>
        </xdr:cNvSpPr>
      </xdr:nvSpPr>
      <xdr:spPr bwMode="auto">
        <a:xfrm>
          <a:off x="3162300" y="8570818"/>
          <a:ext cx="778809" cy="274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木造</a:t>
          </a:r>
        </a:p>
      </xdr:txBody>
    </xdr:sp>
    <xdr:clientData/>
  </xdr:twoCellAnchor>
  <xdr:twoCellAnchor>
    <xdr:from>
      <xdr:col>1</xdr:col>
      <xdr:colOff>485775</xdr:colOff>
      <xdr:row>42</xdr:row>
      <xdr:rowOff>169208</xdr:rowOff>
    </xdr:from>
    <xdr:to>
      <xdr:col>3</xdr:col>
      <xdr:colOff>304800</xdr:colOff>
      <xdr:row>44</xdr:row>
      <xdr:rowOff>85164</xdr:rowOff>
    </xdr:to>
    <xdr:sp macro="" textlink="">
      <xdr:nvSpPr>
        <xdr:cNvPr id="2064" name="Text Box 16"/>
        <xdr:cNvSpPr txBox="1">
          <a:spLocks noChangeArrowheads="1"/>
        </xdr:cNvSpPr>
      </xdr:nvSpPr>
      <xdr:spPr bwMode="auto">
        <a:xfrm>
          <a:off x="1169334" y="7822826"/>
          <a:ext cx="1208554" cy="2745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鉄骨・軽量鉄骨造</a:t>
          </a:r>
        </a:p>
      </xdr:txBody>
    </xdr:sp>
    <xdr:clientData/>
  </xdr:twoCellAnchor>
  <xdr:twoCellAnchor>
    <xdr:from>
      <xdr:col>0</xdr:col>
      <xdr:colOff>142875</xdr:colOff>
      <xdr:row>28</xdr:row>
      <xdr:rowOff>57150</xdr:rowOff>
    </xdr:from>
    <xdr:to>
      <xdr:col>0</xdr:col>
      <xdr:colOff>457200</xdr:colOff>
      <xdr:row>29</xdr:row>
      <xdr:rowOff>95250</xdr:rowOff>
    </xdr:to>
    <xdr:sp macro="" textlink="">
      <xdr:nvSpPr>
        <xdr:cNvPr id="2082" name="Text Box 34"/>
        <xdr:cNvSpPr txBox="1">
          <a:spLocks noChangeArrowheads="1"/>
        </xdr:cNvSpPr>
      </xdr:nvSpPr>
      <xdr:spPr bwMode="auto">
        <a:xfrm>
          <a:off x="142875" y="5248275"/>
          <a:ext cx="3143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（棟）</a:t>
          </a:r>
        </a:p>
      </xdr:txBody>
    </xdr:sp>
    <xdr:clientData/>
  </xdr:twoCellAnchor>
  <xdr:twoCellAnchor>
    <xdr:from>
      <xdr:col>8</xdr:col>
      <xdr:colOff>479611</xdr:colOff>
      <xdr:row>53</xdr:row>
      <xdr:rowOff>11205</xdr:rowOff>
    </xdr:from>
    <xdr:to>
      <xdr:col>9</xdr:col>
      <xdr:colOff>108136</xdr:colOff>
      <xdr:row>54</xdr:row>
      <xdr:rowOff>89646</xdr:rowOff>
    </xdr:to>
    <xdr:sp macro="" textlink="">
      <xdr:nvSpPr>
        <xdr:cNvPr id="2081" name="Text Box 33"/>
        <xdr:cNvSpPr txBox="1">
          <a:spLocks noChangeArrowheads="1"/>
        </xdr:cNvSpPr>
      </xdr:nvSpPr>
      <xdr:spPr bwMode="auto">
        <a:xfrm>
          <a:off x="5892052" y="9637058"/>
          <a:ext cx="312084" cy="2577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年</a:t>
          </a:r>
        </a:p>
      </xdr:txBody>
    </xdr:sp>
    <xdr:clientData/>
  </xdr:twoCellAnchor>
  <xdr:twoCellAnchor>
    <xdr:from>
      <xdr:col>5</xdr:col>
      <xdr:colOff>352425</xdr:colOff>
      <xdr:row>53</xdr:row>
      <xdr:rowOff>66675</xdr:rowOff>
    </xdr:from>
    <xdr:to>
      <xdr:col>5</xdr:col>
      <xdr:colOff>542925</xdr:colOff>
      <xdr:row>54</xdr:row>
      <xdr:rowOff>66675</xdr:rowOff>
    </xdr:to>
    <xdr:sp macro="" textlink="">
      <xdr:nvSpPr>
        <xdr:cNvPr id="2087" name="Text Box 39"/>
        <xdr:cNvSpPr txBox="1">
          <a:spLocks noChangeArrowheads="1"/>
        </xdr:cNvSpPr>
      </xdr:nvSpPr>
      <xdr:spPr bwMode="auto">
        <a:xfrm>
          <a:off x="3629025" y="9782175"/>
          <a:ext cx="1905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</xdr:col>
      <xdr:colOff>152400</xdr:colOff>
      <xdr:row>54</xdr:row>
      <xdr:rowOff>9525</xdr:rowOff>
    </xdr:from>
    <xdr:to>
      <xdr:col>7</xdr:col>
      <xdr:colOff>342900</xdr:colOff>
      <xdr:row>55</xdr:row>
      <xdr:rowOff>9525</xdr:rowOff>
    </xdr:to>
    <xdr:sp macro="" textlink="">
      <xdr:nvSpPr>
        <xdr:cNvPr id="2090" name="Text Box 42"/>
        <xdr:cNvSpPr txBox="1">
          <a:spLocks noChangeArrowheads="1"/>
        </xdr:cNvSpPr>
      </xdr:nvSpPr>
      <xdr:spPr bwMode="auto">
        <a:xfrm>
          <a:off x="4800600" y="9906000"/>
          <a:ext cx="1905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54</xdr:row>
      <xdr:rowOff>0</xdr:rowOff>
    </xdr:from>
    <xdr:to>
      <xdr:col>6</xdr:col>
      <xdr:colOff>238125</xdr:colOff>
      <xdr:row>55</xdr:row>
      <xdr:rowOff>0</xdr:rowOff>
    </xdr:to>
    <xdr:sp macro="" textlink="">
      <xdr:nvSpPr>
        <xdr:cNvPr id="2091" name="Text Box 43"/>
        <xdr:cNvSpPr txBox="1">
          <a:spLocks noChangeArrowheads="1"/>
        </xdr:cNvSpPr>
      </xdr:nvSpPr>
      <xdr:spPr bwMode="auto">
        <a:xfrm>
          <a:off x="4010025" y="9896475"/>
          <a:ext cx="1905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</xdr:col>
      <xdr:colOff>342900</xdr:colOff>
      <xdr:row>52</xdr:row>
      <xdr:rowOff>171450</xdr:rowOff>
    </xdr:from>
    <xdr:to>
      <xdr:col>7</xdr:col>
      <xdr:colOff>657225</xdr:colOff>
      <xdr:row>54</xdr:row>
      <xdr:rowOff>28575</xdr:rowOff>
    </xdr:to>
    <xdr:sp macro="" textlink="">
      <xdr:nvSpPr>
        <xdr:cNvPr id="2094" name="Text Box 46"/>
        <xdr:cNvSpPr txBox="1">
          <a:spLocks noChangeArrowheads="1"/>
        </xdr:cNvSpPr>
      </xdr:nvSpPr>
      <xdr:spPr bwMode="auto">
        <a:xfrm>
          <a:off x="4991100" y="9705975"/>
          <a:ext cx="3143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b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29</a:t>
          </a:r>
        </a:p>
      </xdr:txBody>
    </xdr:sp>
    <xdr:clientData/>
  </xdr:twoCellAnchor>
  <xdr:twoCellAnchor>
    <xdr:from>
      <xdr:col>6</xdr:col>
      <xdr:colOff>9525</xdr:colOff>
      <xdr:row>35</xdr:row>
      <xdr:rowOff>9525</xdr:rowOff>
    </xdr:from>
    <xdr:to>
      <xdr:col>7</xdr:col>
      <xdr:colOff>314325</xdr:colOff>
      <xdr:row>36</xdr:row>
      <xdr:rowOff>38100</xdr:rowOff>
    </xdr:to>
    <xdr:sp macro="" textlink="">
      <xdr:nvSpPr>
        <xdr:cNvPr id="2117" name="Text Box 69"/>
        <xdr:cNvSpPr txBox="1">
          <a:spLocks noChangeArrowheads="1"/>
        </xdr:cNvSpPr>
      </xdr:nvSpPr>
      <xdr:spPr bwMode="auto">
        <a:xfrm>
          <a:off x="3971925" y="6467475"/>
          <a:ext cx="9906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7</xdr:col>
      <xdr:colOff>0</xdr:colOff>
      <xdr:row>50</xdr:row>
      <xdr:rowOff>142875</xdr:rowOff>
    </xdr:from>
    <xdr:to>
      <xdr:col>7</xdr:col>
      <xdr:colOff>428625</xdr:colOff>
      <xdr:row>52</xdr:row>
      <xdr:rowOff>28575</xdr:rowOff>
    </xdr:to>
    <xdr:sp macro="" textlink="">
      <xdr:nvSpPr>
        <xdr:cNvPr id="2119" name="Text Box 71"/>
        <xdr:cNvSpPr txBox="1">
          <a:spLocks noChangeArrowheads="1"/>
        </xdr:cNvSpPr>
      </xdr:nvSpPr>
      <xdr:spPr bwMode="auto">
        <a:xfrm>
          <a:off x="4648200" y="9315450"/>
          <a:ext cx="42862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238125</xdr:colOff>
      <xdr:row>43</xdr:row>
      <xdr:rowOff>142875</xdr:rowOff>
    </xdr:from>
    <xdr:to>
      <xdr:col>7</xdr:col>
      <xdr:colOff>533400</xdr:colOff>
      <xdr:row>45</xdr:row>
      <xdr:rowOff>19050</xdr:rowOff>
    </xdr:to>
    <xdr:sp macro="" textlink="">
      <xdr:nvSpPr>
        <xdr:cNvPr id="2120" name="Text Box 72"/>
        <xdr:cNvSpPr txBox="1">
          <a:spLocks noChangeArrowheads="1"/>
        </xdr:cNvSpPr>
      </xdr:nvSpPr>
      <xdr:spPr bwMode="auto">
        <a:xfrm>
          <a:off x="4200525" y="8048625"/>
          <a:ext cx="9810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</xdr:row>
      <xdr:rowOff>152400</xdr:rowOff>
    </xdr:from>
    <xdr:to>
      <xdr:col>2</xdr:col>
      <xdr:colOff>457200</xdr:colOff>
      <xdr:row>20</xdr:row>
      <xdr:rowOff>47625</xdr:rowOff>
    </xdr:to>
    <xdr:graphicFrame macro="">
      <xdr:nvGraphicFramePr>
        <xdr:cNvPr id="2139" name="Chart 9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381000</xdr:colOff>
      <xdr:row>9</xdr:row>
      <xdr:rowOff>104775</xdr:rowOff>
    </xdr:from>
    <xdr:to>
      <xdr:col>3</xdr:col>
      <xdr:colOff>333375</xdr:colOff>
      <xdr:row>10</xdr:row>
      <xdr:rowOff>47625</xdr:rowOff>
    </xdr:to>
    <xdr:sp macro="" textlink="">
      <xdr:nvSpPr>
        <xdr:cNvPr id="2140" name="AutoShape 92"/>
        <xdr:cNvSpPr>
          <a:spLocks noChangeArrowheads="1"/>
        </xdr:cNvSpPr>
      </xdr:nvSpPr>
      <xdr:spPr bwMode="auto">
        <a:xfrm>
          <a:off x="1752600" y="1847850"/>
          <a:ext cx="657225" cy="123825"/>
        </a:xfrm>
        <a:prstGeom prst="rightArrow">
          <a:avLst>
            <a:gd name="adj1" fmla="val 50000"/>
            <a:gd name="adj2" fmla="val 132692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9525</xdr:colOff>
      <xdr:row>12</xdr:row>
      <xdr:rowOff>0</xdr:rowOff>
    </xdr:from>
    <xdr:to>
      <xdr:col>7</xdr:col>
      <xdr:colOff>285750</xdr:colOff>
      <xdr:row>16</xdr:row>
      <xdr:rowOff>28575</xdr:rowOff>
    </xdr:to>
    <xdr:sp macro="" textlink="">
      <xdr:nvSpPr>
        <xdr:cNvPr id="2157" name="Text Box 109"/>
        <xdr:cNvSpPr txBox="1">
          <a:spLocks noChangeArrowheads="1"/>
        </xdr:cNvSpPr>
      </xdr:nvSpPr>
      <xdr:spPr bwMode="auto">
        <a:xfrm>
          <a:off x="3971925" y="2286000"/>
          <a:ext cx="962025" cy="752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市街化区域</a:t>
          </a: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　面　積</a:t>
          </a:r>
        </a:p>
        <a:p>
          <a:pPr algn="ctr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441.7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ｈａ</a:t>
          </a:r>
        </a:p>
      </xdr:txBody>
    </xdr:sp>
    <xdr:clientData/>
  </xdr:twoCellAnchor>
  <xdr:twoCellAnchor>
    <xdr:from>
      <xdr:col>0</xdr:col>
      <xdr:colOff>444873</xdr:colOff>
      <xdr:row>39</xdr:row>
      <xdr:rowOff>84044</xdr:rowOff>
    </xdr:from>
    <xdr:to>
      <xdr:col>0</xdr:col>
      <xdr:colOff>549648</xdr:colOff>
      <xdr:row>40</xdr:row>
      <xdr:rowOff>45944</xdr:rowOff>
    </xdr:to>
    <xdr:grpSp>
      <xdr:nvGrpSpPr>
        <xdr:cNvPr id="2124" name="Group 76"/>
        <xdr:cNvGrpSpPr>
          <a:grpSpLocks/>
        </xdr:cNvGrpSpPr>
      </xdr:nvGrpSpPr>
      <xdr:grpSpPr bwMode="auto">
        <a:xfrm>
          <a:off x="444873" y="7199779"/>
          <a:ext cx="104775" cy="141194"/>
          <a:chOff x="42" y="751"/>
          <a:chExt cx="11" cy="15"/>
        </a:xfrm>
      </xdr:grpSpPr>
      <xdr:sp macro="" textlink="">
        <xdr:nvSpPr>
          <xdr:cNvPr id="2052" name="Line 4"/>
          <xdr:cNvSpPr>
            <a:spLocks noChangeShapeType="1"/>
          </xdr:cNvSpPr>
        </xdr:nvSpPr>
        <xdr:spPr bwMode="auto">
          <a:xfrm>
            <a:off x="42" y="751"/>
            <a:ext cx="11" cy="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53" name="Line 5"/>
          <xdr:cNvSpPr>
            <a:spLocks noChangeShapeType="1"/>
          </xdr:cNvSpPr>
        </xdr:nvSpPr>
        <xdr:spPr bwMode="auto">
          <a:xfrm>
            <a:off x="42" y="756"/>
            <a:ext cx="11" cy="0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057" name="Line 9"/>
          <xdr:cNvSpPr>
            <a:spLocks noChangeShapeType="1"/>
          </xdr:cNvSpPr>
        </xdr:nvSpPr>
        <xdr:spPr bwMode="auto">
          <a:xfrm>
            <a:off x="47" y="757"/>
            <a:ext cx="0" cy="9"/>
          </a:xfrm>
          <a:prstGeom prst="line">
            <a:avLst/>
          </a:prstGeom>
          <a:noFill/>
          <a:ln w="1270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0</xdr:col>
      <xdr:colOff>228600</xdr:colOff>
      <xdr:row>52</xdr:row>
      <xdr:rowOff>171450</xdr:rowOff>
    </xdr:from>
    <xdr:to>
      <xdr:col>0</xdr:col>
      <xdr:colOff>666750</xdr:colOff>
      <xdr:row>54</xdr:row>
      <xdr:rowOff>28575</xdr:rowOff>
    </xdr:to>
    <xdr:sp macro="" textlink="">
      <xdr:nvSpPr>
        <xdr:cNvPr id="2068" name="Text Box 20"/>
        <xdr:cNvSpPr txBox="1">
          <a:spLocks noChangeArrowheads="1"/>
        </xdr:cNvSpPr>
      </xdr:nvSpPr>
      <xdr:spPr bwMode="auto">
        <a:xfrm>
          <a:off x="228600" y="9705975"/>
          <a:ext cx="4381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平成</a:t>
          </a:r>
        </a:p>
      </xdr:txBody>
    </xdr:sp>
    <xdr:clientData/>
  </xdr:twoCellAnchor>
  <xdr:twoCellAnchor>
    <xdr:from>
      <xdr:col>8</xdr:col>
      <xdr:colOff>247650</xdr:colOff>
      <xdr:row>52</xdr:row>
      <xdr:rowOff>171451</xdr:rowOff>
    </xdr:from>
    <xdr:to>
      <xdr:col>8</xdr:col>
      <xdr:colOff>542925</xdr:colOff>
      <xdr:row>54</xdr:row>
      <xdr:rowOff>38101</xdr:rowOff>
    </xdr:to>
    <xdr:sp macro="" textlink="">
      <xdr:nvSpPr>
        <xdr:cNvPr id="2070" name="Text Box 22"/>
        <xdr:cNvSpPr txBox="1">
          <a:spLocks noChangeArrowheads="1"/>
        </xdr:cNvSpPr>
      </xdr:nvSpPr>
      <xdr:spPr bwMode="auto">
        <a:xfrm>
          <a:off x="5581650" y="9705976"/>
          <a:ext cx="2952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b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30</a:t>
          </a:r>
        </a:p>
      </xdr:txBody>
    </xdr:sp>
    <xdr:clientData/>
  </xdr:twoCellAnchor>
  <xdr:twoCellAnchor>
    <xdr:from>
      <xdr:col>3</xdr:col>
      <xdr:colOff>171450</xdr:colOff>
      <xdr:row>53</xdr:row>
      <xdr:rowOff>0</xdr:rowOff>
    </xdr:from>
    <xdr:to>
      <xdr:col>3</xdr:col>
      <xdr:colOff>476249</xdr:colOff>
      <xdr:row>54</xdr:row>
      <xdr:rowOff>85725</xdr:rowOff>
    </xdr:to>
    <xdr:sp macro="" textlink="">
      <xdr:nvSpPr>
        <xdr:cNvPr id="2073" name="Text Box 25"/>
        <xdr:cNvSpPr txBox="1">
          <a:spLocks noChangeArrowheads="1"/>
        </xdr:cNvSpPr>
      </xdr:nvSpPr>
      <xdr:spPr bwMode="auto">
        <a:xfrm>
          <a:off x="2247900" y="9715500"/>
          <a:ext cx="304799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24</a:t>
          </a:r>
        </a:p>
      </xdr:txBody>
    </xdr:sp>
    <xdr:clientData/>
  </xdr:twoCellAnchor>
  <xdr:twoCellAnchor>
    <xdr:from>
      <xdr:col>5</xdr:col>
      <xdr:colOff>628650</xdr:colOff>
      <xdr:row>52</xdr:row>
      <xdr:rowOff>161926</xdr:rowOff>
    </xdr:from>
    <xdr:to>
      <xdr:col>6</xdr:col>
      <xdr:colOff>276225</xdr:colOff>
      <xdr:row>54</xdr:row>
      <xdr:rowOff>28576</xdr:rowOff>
    </xdr:to>
    <xdr:sp macro="" textlink="">
      <xdr:nvSpPr>
        <xdr:cNvPr id="2077" name="Text Box 29"/>
        <xdr:cNvSpPr txBox="1">
          <a:spLocks noChangeArrowheads="1"/>
        </xdr:cNvSpPr>
      </xdr:nvSpPr>
      <xdr:spPr bwMode="auto">
        <a:xfrm>
          <a:off x="3905250" y="9696451"/>
          <a:ext cx="3333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b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27</a:t>
          </a:r>
        </a:p>
      </xdr:txBody>
    </xdr:sp>
    <xdr:clientData/>
  </xdr:twoCellAnchor>
  <xdr:twoCellAnchor>
    <xdr:from>
      <xdr:col>6</xdr:col>
      <xdr:colOff>457200</xdr:colOff>
      <xdr:row>52</xdr:row>
      <xdr:rowOff>171450</xdr:rowOff>
    </xdr:from>
    <xdr:to>
      <xdr:col>7</xdr:col>
      <xdr:colOff>104775</xdr:colOff>
      <xdr:row>54</xdr:row>
      <xdr:rowOff>28575</xdr:rowOff>
    </xdr:to>
    <xdr:sp macro="" textlink="">
      <xdr:nvSpPr>
        <xdr:cNvPr id="2078" name="Text Box 30"/>
        <xdr:cNvSpPr txBox="1">
          <a:spLocks noChangeArrowheads="1"/>
        </xdr:cNvSpPr>
      </xdr:nvSpPr>
      <xdr:spPr bwMode="auto">
        <a:xfrm>
          <a:off x="4419600" y="9705975"/>
          <a:ext cx="3333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b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28</a:t>
          </a:r>
        </a:p>
      </xdr:txBody>
    </xdr:sp>
    <xdr:clientData/>
  </xdr:twoCellAnchor>
  <xdr:twoCellAnchor>
    <xdr:from>
      <xdr:col>3</xdr:col>
      <xdr:colOff>590550</xdr:colOff>
      <xdr:row>3</xdr:row>
      <xdr:rowOff>28575</xdr:rowOff>
    </xdr:from>
    <xdr:to>
      <xdr:col>6</xdr:col>
      <xdr:colOff>161925</xdr:colOff>
      <xdr:row>5</xdr:row>
      <xdr:rowOff>228600</xdr:rowOff>
    </xdr:to>
    <xdr:grpSp>
      <xdr:nvGrpSpPr>
        <xdr:cNvPr id="2167" name="Group 119"/>
        <xdr:cNvGrpSpPr>
          <a:grpSpLocks/>
        </xdr:cNvGrpSpPr>
      </xdr:nvGrpSpPr>
      <xdr:grpSpPr bwMode="auto">
        <a:xfrm>
          <a:off x="2663638" y="566457"/>
          <a:ext cx="1543611" cy="614643"/>
          <a:chOff x="295" y="76"/>
          <a:chExt cx="120" cy="57"/>
        </a:xfrm>
      </xdr:grpSpPr>
      <xdr:sp macro="" textlink="">
        <xdr:nvSpPr>
          <xdr:cNvPr id="2165" name="Line 117"/>
          <xdr:cNvSpPr>
            <a:spLocks noChangeShapeType="1"/>
          </xdr:cNvSpPr>
        </xdr:nvSpPr>
        <xdr:spPr bwMode="auto">
          <a:xfrm>
            <a:off x="295" y="76"/>
            <a:ext cx="10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66" name="Line 118"/>
          <xdr:cNvSpPr>
            <a:spLocks noChangeShapeType="1"/>
          </xdr:cNvSpPr>
        </xdr:nvSpPr>
        <xdr:spPr bwMode="auto">
          <a:xfrm>
            <a:off x="399" y="76"/>
            <a:ext cx="16" cy="5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87966</xdr:colOff>
      <xdr:row>4</xdr:row>
      <xdr:rowOff>124946</xdr:rowOff>
    </xdr:from>
    <xdr:to>
      <xdr:col>5</xdr:col>
      <xdr:colOff>611841</xdr:colOff>
      <xdr:row>6</xdr:row>
      <xdr:rowOff>96371</xdr:rowOff>
    </xdr:to>
    <xdr:grpSp>
      <xdr:nvGrpSpPr>
        <xdr:cNvPr id="2170" name="Group 122"/>
        <xdr:cNvGrpSpPr>
          <a:grpSpLocks/>
        </xdr:cNvGrpSpPr>
      </xdr:nvGrpSpPr>
      <xdr:grpSpPr bwMode="auto">
        <a:xfrm>
          <a:off x="2844613" y="842122"/>
          <a:ext cx="1128993" cy="442073"/>
          <a:chOff x="308" y="94"/>
          <a:chExt cx="68" cy="51"/>
        </a:xfrm>
      </xdr:grpSpPr>
      <xdr:sp macro="" textlink="">
        <xdr:nvSpPr>
          <xdr:cNvPr id="2168" name="Line 120"/>
          <xdr:cNvSpPr>
            <a:spLocks noChangeShapeType="1"/>
          </xdr:cNvSpPr>
        </xdr:nvSpPr>
        <xdr:spPr bwMode="auto">
          <a:xfrm>
            <a:off x="308" y="94"/>
            <a:ext cx="4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69" name="Line 121"/>
          <xdr:cNvSpPr>
            <a:spLocks noChangeShapeType="1"/>
          </xdr:cNvSpPr>
        </xdr:nvSpPr>
        <xdr:spPr bwMode="auto">
          <a:xfrm>
            <a:off x="350" y="94"/>
            <a:ext cx="26" cy="5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14008</xdr:colOff>
      <xdr:row>5</xdr:row>
      <xdr:rowOff>230282</xdr:rowOff>
    </xdr:from>
    <xdr:to>
      <xdr:col>5</xdr:col>
      <xdr:colOff>230841</xdr:colOff>
      <xdr:row>9</xdr:row>
      <xdr:rowOff>4482</xdr:rowOff>
    </xdr:to>
    <xdr:grpSp>
      <xdr:nvGrpSpPr>
        <xdr:cNvPr id="2173" name="Group 125"/>
        <xdr:cNvGrpSpPr>
          <a:grpSpLocks/>
        </xdr:cNvGrpSpPr>
      </xdr:nvGrpSpPr>
      <xdr:grpSpPr bwMode="auto">
        <a:xfrm>
          <a:off x="2770655" y="1182782"/>
          <a:ext cx="821951" cy="547406"/>
          <a:chOff x="299" y="118"/>
          <a:chExt cx="42" cy="44"/>
        </a:xfrm>
      </xdr:grpSpPr>
      <xdr:sp macro="" textlink="">
        <xdr:nvSpPr>
          <xdr:cNvPr id="2171" name="Line 123"/>
          <xdr:cNvSpPr>
            <a:spLocks noChangeShapeType="1"/>
          </xdr:cNvSpPr>
        </xdr:nvSpPr>
        <xdr:spPr bwMode="auto">
          <a:xfrm>
            <a:off x="299" y="118"/>
            <a:ext cx="1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2172" name="Line 124"/>
          <xdr:cNvSpPr>
            <a:spLocks noChangeShapeType="1"/>
          </xdr:cNvSpPr>
        </xdr:nvSpPr>
        <xdr:spPr bwMode="auto">
          <a:xfrm>
            <a:off x="311" y="119"/>
            <a:ext cx="30" cy="4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5</xdr:col>
      <xdr:colOff>57150</xdr:colOff>
      <xdr:row>52</xdr:row>
      <xdr:rowOff>171451</xdr:rowOff>
    </xdr:from>
    <xdr:to>
      <xdr:col>5</xdr:col>
      <xdr:colOff>409575</xdr:colOff>
      <xdr:row>54</xdr:row>
      <xdr:rowOff>9525</xdr:rowOff>
    </xdr:to>
    <xdr:sp macro="" textlink="">
      <xdr:nvSpPr>
        <xdr:cNvPr id="2192" name="Text Box 144"/>
        <xdr:cNvSpPr txBox="1">
          <a:spLocks noChangeArrowheads="1"/>
        </xdr:cNvSpPr>
      </xdr:nvSpPr>
      <xdr:spPr bwMode="auto">
        <a:xfrm>
          <a:off x="3333750" y="9705976"/>
          <a:ext cx="352425" cy="2000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b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26</a:t>
          </a:r>
        </a:p>
      </xdr:txBody>
    </xdr:sp>
    <xdr:clientData/>
  </xdr:twoCellAnchor>
  <xdr:twoCellAnchor>
    <xdr:from>
      <xdr:col>2</xdr:col>
      <xdr:colOff>304801</xdr:colOff>
      <xdr:row>52</xdr:row>
      <xdr:rowOff>171450</xdr:rowOff>
    </xdr:from>
    <xdr:to>
      <xdr:col>2</xdr:col>
      <xdr:colOff>628651</xdr:colOff>
      <xdr:row>54</xdr:row>
      <xdr:rowOff>76200</xdr:rowOff>
    </xdr:to>
    <xdr:sp macro="" textlink="">
      <xdr:nvSpPr>
        <xdr:cNvPr id="2194" name="Text Box 146"/>
        <xdr:cNvSpPr txBox="1">
          <a:spLocks noChangeArrowheads="1"/>
        </xdr:cNvSpPr>
      </xdr:nvSpPr>
      <xdr:spPr bwMode="auto">
        <a:xfrm>
          <a:off x="1676401" y="9705975"/>
          <a:ext cx="3238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23</a:t>
          </a:r>
        </a:p>
      </xdr:txBody>
    </xdr:sp>
    <xdr:clientData/>
  </xdr:twoCellAnchor>
  <xdr:twoCellAnchor>
    <xdr:from>
      <xdr:col>0</xdr:col>
      <xdr:colOff>552450</xdr:colOff>
      <xdr:row>53</xdr:row>
      <xdr:rowOff>0</xdr:rowOff>
    </xdr:from>
    <xdr:to>
      <xdr:col>1</xdr:col>
      <xdr:colOff>190500</xdr:colOff>
      <xdr:row>54</xdr:row>
      <xdr:rowOff>28575</xdr:rowOff>
    </xdr:to>
    <xdr:sp macro="" textlink="">
      <xdr:nvSpPr>
        <xdr:cNvPr id="58" name="Text Box 146"/>
        <xdr:cNvSpPr txBox="1">
          <a:spLocks noChangeArrowheads="1"/>
        </xdr:cNvSpPr>
      </xdr:nvSpPr>
      <xdr:spPr bwMode="auto">
        <a:xfrm>
          <a:off x="552450" y="9715500"/>
          <a:ext cx="3238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21</a:t>
          </a:r>
        </a:p>
      </xdr:txBody>
    </xdr:sp>
    <xdr:clientData/>
  </xdr:twoCellAnchor>
  <xdr:twoCellAnchor>
    <xdr:from>
      <xdr:col>1</xdr:col>
      <xdr:colOff>428625</xdr:colOff>
      <xdr:row>52</xdr:row>
      <xdr:rowOff>171450</xdr:rowOff>
    </xdr:from>
    <xdr:to>
      <xdr:col>2</xdr:col>
      <xdr:colOff>85725</xdr:colOff>
      <xdr:row>54</xdr:row>
      <xdr:rowOff>57150</xdr:rowOff>
    </xdr:to>
    <xdr:sp macro="" textlink="">
      <xdr:nvSpPr>
        <xdr:cNvPr id="59" name="Text Box 146"/>
        <xdr:cNvSpPr txBox="1">
          <a:spLocks noChangeArrowheads="1"/>
        </xdr:cNvSpPr>
      </xdr:nvSpPr>
      <xdr:spPr bwMode="auto">
        <a:xfrm>
          <a:off x="1114425" y="9705975"/>
          <a:ext cx="3429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22</a:t>
          </a:r>
        </a:p>
      </xdr:txBody>
    </xdr:sp>
    <xdr:clientData/>
  </xdr:twoCellAnchor>
  <xdr:twoCellAnchor>
    <xdr:from>
      <xdr:col>4</xdr:col>
      <xdr:colOff>19050</xdr:colOff>
      <xdr:row>52</xdr:row>
      <xdr:rowOff>171449</xdr:rowOff>
    </xdr:from>
    <xdr:to>
      <xdr:col>4</xdr:col>
      <xdr:colOff>361950</xdr:colOff>
      <xdr:row>54</xdr:row>
      <xdr:rowOff>85724</xdr:rowOff>
    </xdr:to>
    <xdr:sp macro="" textlink="">
      <xdr:nvSpPr>
        <xdr:cNvPr id="60" name="Text Box 25"/>
        <xdr:cNvSpPr txBox="1">
          <a:spLocks noChangeArrowheads="1"/>
        </xdr:cNvSpPr>
      </xdr:nvSpPr>
      <xdr:spPr bwMode="auto">
        <a:xfrm>
          <a:off x="2781300" y="9705974"/>
          <a:ext cx="34290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25</a:t>
          </a:r>
        </a:p>
      </xdr:txBody>
    </xdr:sp>
    <xdr:clientData/>
  </xdr:twoCellAnchor>
  <xdr:twoCellAnchor>
    <xdr:from>
      <xdr:col>3</xdr:col>
      <xdr:colOff>364750</xdr:colOff>
      <xdr:row>8</xdr:row>
      <xdr:rowOff>166967</xdr:rowOff>
    </xdr:from>
    <xdr:to>
      <xdr:col>4</xdr:col>
      <xdr:colOff>288549</xdr:colOff>
      <xdr:row>10</xdr:row>
      <xdr:rowOff>52665</xdr:rowOff>
    </xdr:to>
    <xdr:grpSp>
      <xdr:nvGrpSpPr>
        <xdr:cNvPr id="51" name="Group 125"/>
        <xdr:cNvGrpSpPr>
          <a:grpSpLocks/>
        </xdr:cNvGrpSpPr>
      </xdr:nvGrpSpPr>
      <xdr:grpSpPr bwMode="auto">
        <a:xfrm rot="11901049">
          <a:off x="2437838" y="1713379"/>
          <a:ext cx="607358" cy="244286"/>
          <a:chOff x="299" y="118"/>
          <a:chExt cx="42" cy="44"/>
        </a:xfrm>
      </xdr:grpSpPr>
      <xdr:sp macro="" textlink="">
        <xdr:nvSpPr>
          <xdr:cNvPr id="52" name="Line 123"/>
          <xdr:cNvSpPr>
            <a:spLocks noChangeShapeType="1"/>
          </xdr:cNvSpPr>
        </xdr:nvSpPr>
        <xdr:spPr bwMode="auto">
          <a:xfrm>
            <a:off x="299" y="118"/>
            <a:ext cx="1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53" name="Line 124"/>
          <xdr:cNvSpPr>
            <a:spLocks noChangeShapeType="1"/>
          </xdr:cNvSpPr>
        </xdr:nvSpPr>
        <xdr:spPr bwMode="auto">
          <a:xfrm>
            <a:off x="311" y="119"/>
            <a:ext cx="30" cy="43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3</xdr:col>
      <xdr:colOff>653863</xdr:colOff>
      <xdr:row>16</xdr:row>
      <xdr:rowOff>166408</xdr:rowOff>
    </xdr:from>
    <xdr:to>
      <xdr:col>4</xdr:col>
      <xdr:colOff>377638</xdr:colOff>
      <xdr:row>17</xdr:row>
      <xdr:rowOff>139513</xdr:rowOff>
    </xdr:to>
    <xdr:cxnSp macro="">
      <xdr:nvCxnSpPr>
        <xdr:cNvPr id="81" name="直線コネクタ 80"/>
        <xdr:cNvCxnSpPr/>
      </xdr:nvCxnSpPr>
      <xdr:spPr bwMode="auto">
        <a:xfrm flipV="1">
          <a:off x="2726951" y="3147173"/>
          <a:ext cx="407334" cy="152399"/>
        </a:xfrm>
        <a:prstGeom prst="line">
          <a:avLst/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4</xdr:col>
      <xdr:colOff>28575</xdr:colOff>
      <xdr:row>19</xdr:row>
      <xdr:rowOff>57150</xdr:rowOff>
    </xdr:from>
    <xdr:to>
      <xdr:col>5</xdr:col>
      <xdr:colOff>123824</xdr:colOff>
      <xdr:row>21</xdr:row>
      <xdr:rowOff>76200</xdr:rowOff>
    </xdr:to>
    <xdr:grpSp>
      <xdr:nvGrpSpPr>
        <xdr:cNvPr id="94" name="Group 122"/>
        <xdr:cNvGrpSpPr>
          <a:grpSpLocks/>
        </xdr:cNvGrpSpPr>
      </xdr:nvGrpSpPr>
      <xdr:grpSpPr bwMode="auto">
        <a:xfrm flipV="1">
          <a:off x="2785222" y="3587003"/>
          <a:ext cx="700367" cy="377638"/>
          <a:chOff x="308" y="94"/>
          <a:chExt cx="68" cy="51"/>
        </a:xfrm>
      </xdr:grpSpPr>
      <xdr:sp macro="" textlink="">
        <xdr:nvSpPr>
          <xdr:cNvPr id="95" name="Line 120"/>
          <xdr:cNvSpPr>
            <a:spLocks noChangeShapeType="1"/>
          </xdr:cNvSpPr>
        </xdr:nvSpPr>
        <xdr:spPr bwMode="auto">
          <a:xfrm>
            <a:off x="308" y="94"/>
            <a:ext cx="42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96" name="Line 121"/>
          <xdr:cNvSpPr>
            <a:spLocks noChangeShapeType="1"/>
          </xdr:cNvSpPr>
        </xdr:nvSpPr>
        <xdr:spPr bwMode="auto">
          <a:xfrm>
            <a:off x="350" y="94"/>
            <a:ext cx="26" cy="5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299197</xdr:colOff>
      <xdr:row>21</xdr:row>
      <xdr:rowOff>172570</xdr:rowOff>
    </xdr:from>
    <xdr:to>
      <xdr:col>5</xdr:col>
      <xdr:colOff>419100</xdr:colOff>
      <xdr:row>24</xdr:row>
      <xdr:rowOff>117100</xdr:rowOff>
    </xdr:to>
    <xdr:grpSp>
      <xdr:nvGrpSpPr>
        <xdr:cNvPr id="98" name="Group 122"/>
        <xdr:cNvGrpSpPr>
          <a:grpSpLocks/>
        </xdr:cNvGrpSpPr>
      </xdr:nvGrpSpPr>
      <xdr:grpSpPr bwMode="auto">
        <a:xfrm flipV="1">
          <a:off x="3055844" y="4061011"/>
          <a:ext cx="725021" cy="482413"/>
          <a:chOff x="314" y="94"/>
          <a:chExt cx="62" cy="51"/>
        </a:xfrm>
      </xdr:grpSpPr>
      <xdr:sp macro="" textlink="">
        <xdr:nvSpPr>
          <xdr:cNvPr id="99" name="Line 120"/>
          <xdr:cNvSpPr>
            <a:spLocks noChangeShapeType="1"/>
          </xdr:cNvSpPr>
        </xdr:nvSpPr>
        <xdr:spPr bwMode="auto">
          <a:xfrm>
            <a:off x="314" y="94"/>
            <a:ext cx="3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0" name="Line 121"/>
          <xdr:cNvSpPr>
            <a:spLocks noChangeShapeType="1"/>
          </xdr:cNvSpPr>
        </xdr:nvSpPr>
        <xdr:spPr bwMode="auto">
          <a:xfrm>
            <a:off x="350" y="94"/>
            <a:ext cx="26" cy="5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6</xdr:col>
      <xdr:colOff>400048</xdr:colOff>
      <xdr:row>2</xdr:row>
      <xdr:rowOff>171451</xdr:rowOff>
    </xdr:from>
    <xdr:to>
      <xdr:col>7</xdr:col>
      <xdr:colOff>76199</xdr:colOff>
      <xdr:row>5</xdr:row>
      <xdr:rowOff>180976</xdr:rowOff>
    </xdr:to>
    <xdr:grpSp>
      <xdr:nvGrpSpPr>
        <xdr:cNvPr id="101" name="Group 119"/>
        <xdr:cNvGrpSpPr>
          <a:grpSpLocks/>
        </xdr:cNvGrpSpPr>
      </xdr:nvGrpSpPr>
      <xdr:grpSpPr bwMode="auto">
        <a:xfrm flipH="1">
          <a:off x="4445372" y="530039"/>
          <a:ext cx="359709" cy="603437"/>
          <a:chOff x="295" y="76"/>
          <a:chExt cx="120" cy="57"/>
        </a:xfrm>
      </xdr:grpSpPr>
      <xdr:sp macro="" textlink="">
        <xdr:nvSpPr>
          <xdr:cNvPr id="102" name="Line 117"/>
          <xdr:cNvSpPr>
            <a:spLocks noChangeShapeType="1"/>
          </xdr:cNvSpPr>
        </xdr:nvSpPr>
        <xdr:spPr bwMode="auto">
          <a:xfrm>
            <a:off x="295" y="76"/>
            <a:ext cx="104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103" name="Line 118"/>
          <xdr:cNvSpPr>
            <a:spLocks noChangeShapeType="1"/>
          </xdr:cNvSpPr>
        </xdr:nvSpPr>
        <xdr:spPr bwMode="auto">
          <a:xfrm>
            <a:off x="399" y="76"/>
            <a:ext cx="16" cy="57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133350</xdr:colOff>
      <xdr:row>8</xdr:row>
      <xdr:rowOff>28574</xdr:rowOff>
    </xdr:from>
    <xdr:to>
      <xdr:col>2</xdr:col>
      <xdr:colOff>304799</xdr:colOff>
      <xdr:row>12</xdr:row>
      <xdr:rowOff>38099</xdr:rowOff>
    </xdr:to>
    <xdr:sp macro="" textlink="">
      <xdr:nvSpPr>
        <xdr:cNvPr id="104" name="右中かっこ 103"/>
        <xdr:cNvSpPr/>
      </xdr:nvSpPr>
      <xdr:spPr bwMode="auto">
        <a:xfrm>
          <a:off x="1504950" y="1590674"/>
          <a:ext cx="171449" cy="733425"/>
        </a:xfrm>
        <a:prstGeom prst="rightBrace">
          <a:avLst>
            <a:gd name="adj1" fmla="val 8333"/>
            <a:gd name="adj2" fmla="val 48958"/>
          </a:avLst>
        </a:prstGeom>
        <a:noFill/>
        <a:ln w="9525" cap="flat" cmpd="sng" algn="ctr">
          <a:solidFill>
            <a:schemeClr val="tx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vert="wordArtVertRtl" wrap="square" lIns="18288" tIns="0" rIns="0" bIns="0" rtlCol="0" anchor="ctr" upright="1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235323</xdr:colOff>
      <xdr:row>49</xdr:row>
      <xdr:rowOff>134471</xdr:rowOff>
    </xdr:from>
    <xdr:to>
      <xdr:col>2</xdr:col>
      <xdr:colOff>459441</xdr:colOff>
      <xdr:row>51</xdr:row>
      <xdr:rowOff>50427</xdr:rowOff>
    </xdr:to>
    <xdr:sp macro="" textlink="">
      <xdr:nvSpPr>
        <xdr:cNvPr id="61" name="Text Box 15"/>
        <xdr:cNvSpPr txBox="1">
          <a:spLocks noChangeArrowheads="1"/>
        </xdr:cNvSpPr>
      </xdr:nvSpPr>
      <xdr:spPr bwMode="auto">
        <a:xfrm>
          <a:off x="918882" y="9043147"/>
          <a:ext cx="907677" cy="274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鉄骨造り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0.27978</cdr:x>
      <cdr:y>0.30942</cdr:y>
    </cdr:from>
    <cdr:to>
      <cdr:x>0.67873</cdr:x>
      <cdr:y>0.46405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1662" y="901850"/>
          <a:ext cx="729599" cy="45069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市街化区域</a:t>
          </a:r>
        </a:p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36.9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％</a:t>
          </a:r>
        </a:p>
      </cdr:txBody>
    </cdr:sp>
  </cdr:relSizeAnchor>
  <cdr:relSizeAnchor xmlns:cdr="http://schemas.openxmlformats.org/drawingml/2006/chartDrawing">
    <cdr:from>
      <cdr:x>0.27978</cdr:x>
      <cdr:y>0.65455</cdr:y>
    </cdr:from>
    <cdr:to>
      <cdr:x>0.67873</cdr:x>
      <cdr:y>0.86275</cdr:y>
    </cdr:to>
    <cdr:sp macro="" textlink="">
      <cdr:nvSpPr>
        <cdr:cNvPr id="40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1662" y="1907784"/>
          <a:ext cx="729599" cy="60681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市 街 化　　　　調整区域</a:t>
          </a:r>
          <a:endParaRPr lang="ja-JP" altLang="en-US" sz="1000" b="0" i="0" u="none" strike="noStrike" baseline="0">
            <a:solidFill>
              <a:srgbClr val="000000"/>
            </a:solidFill>
            <a:latin typeface="ＭＳ Ｐ明朝"/>
            <a:ea typeface="ＭＳ Ｐ明朝"/>
          </a:endParaRPr>
        </a:p>
        <a:p xmlns:a="http://schemas.openxmlformats.org/drawingml/2006/main">
          <a:pPr algn="ctr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63.1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％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7</xdr:col>
      <xdr:colOff>0</xdr:colOff>
      <xdr:row>2</xdr:row>
      <xdr:rowOff>438150</xdr:rowOff>
    </xdr:to>
    <xdr:sp macro="" textlink="">
      <xdr:nvSpPr>
        <xdr:cNvPr id="2" name="Line 4"/>
        <xdr:cNvSpPr>
          <a:spLocks noChangeShapeType="1"/>
        </xdr:cNvSpPr>
      </xdr:nvSpPr>
      <xdr:spPr bwMode="auto">
        <a:xfrm>
          <a:off x="895350" y="352425"/>
          <a:ext cx="1695450" cy="65722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123825</xdr:colOff>
      <xdr:row>4</xdr:row>
      <xdr:rowOff>257175</xdr:rowOff>
    </xdr:from>
    <xdr:to>
      <xdr:col>13</xdr:col>
      <xdr:colOff>590550</xdr:colOff>
      <xdr:row>4</xdr:row>
      <xdr:rowOff>257175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6038850" y="1752600"/>
          <a:ext cx="4667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123825</xdr:colOff>
      <xdr:row>5</xdr:row>
      <xdr:rowOff>257175</xdr:rowOff>
    </xdr:from>
    <xdr:to>
      <xdr:col>13</xdr:col>
      <xdr:colOff>590550</xdr:colOff>
      <xdr:row>5</xdr:row>
      <xdr:rowOff>257175</xdr:rowOff>
    </xdr:to>
    <xdr:sp macro="" textlink="">
      <xdr:nvSpPr>
        <xdr:cNvPr id="4" name="Line 1"/>
        <xdr:cNvSpPr>
          <a:spLocks noChangeShapeType="1"/>
        </xdr:cNvSpPr>
      </xdr:nvSpPr>
      <xdr:spPr bwMode="auto">
        <a:xfrm>
          <a:off x="6038850" y="2219325"/>
          <a:ext cx="4667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123825</xdr:colOff>
      <xdr:row>6</xdr:row>
      <xdr:rowOff>257175</xdr:rowOff>
    </xdr:from>
    <xdr:to>
      <xdr:col>13</xdr:col>
      <xdr:colOff>590550</xdr:colOff>
      <xdr:row>6</xdr:row>
      <xdr:rowOff>257175</xdr:rowOff>
    </xdr:to>
    <xdr:sp macro="" textlink="">
      <xdr:nvSpPr>
        <xdr:cNvPr id="5" name="Line 1"/>
        <xdr:cNvSpPr>
          <a:spLocks noChangeShapeType="1"/>
        </xdr:cNvSpPr>
      </xdr:nvSpPr>
      <xdr:spPr bwMode="auto">
        <a:xfrm>
          <a:off x="6038850" y="2686050"/>
          <a:ext cx="4667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123825</xdr:colOff>
      <xdr:row>9</xdr:row>
      <xdr:rowOff>257175</xdr:rowOff>
    </xdr:from>
    <xdr:to>
      <xdr:col>13</xdr:col>
      <xdr:colOff>590550</xdr:colOff>
      <xdr:row>9</xdr:row>
      <xdr:rowOff>257175</xdr:rowOff>
    </xdr:to>
    <xdr:sp macro="" textlink="">
      <xdr:nvSpPr>
        <xdr:cNvPr id="6" name="Line 1"/>
        <xdr:cNvSpPr>
          <a:spLocks noChangeShapeType="1"/>
        </xdr:cNvSpPr>
      </xdr:nvSpPr>
      <xdr:spPr bwMode="auto">
        <a:xfrm>
          <a:off x="6038850" y="4086225"/>
          <a:ext cx="4667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123825</xdr:colOff>
      <xdr:row>15</xdr:row>
      <xdr:rowOff>257175</xdr:rowOff>
    </xdr:from>
    <xdr:to>
      <xdr:col>13</xdr:col>
      <xdr:colOff>590550</xdr:colOff>
      <xdr:row>15</xdr:row>
      <xdr:rowOff>257175</xdr:rowOff>
    </xdr:to>
    <xdr:sp macro="" textlink="">
      <xdr:nvSpPr>
        <xdr:cNvPr id="7" name="Line 1"/>
        <xdr:cNvSpPr>
          <a:spLocks noChangeShapeType="1"/>
        </xdr:cNvSpPr>
      </xdr:nvSpPr>
      <xdr:spPr bwMode="auto">
        <a:xfrm>
          <a:off x="6038850" y="6886575"/>
          <a:ext cx="466725" cy="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5</xdr:col>
      <xdr:colOff>0</xdr:colOff>
      <xdr:row>4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9050" y="609600"/>
          <a:ext cx="1428750" cy="6762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23</xdr:row>
      <xdr:rowOff>0</xdr:rowOff>
    </xdr:from>
    <xdr:to>
      <xdr:col>5</xdr:col>
      <xdr:colOff>0</xdr:colOff>
      <xdr:row>25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9050" y="6877050"/>
          <a:ext cx="1428750" cy="676275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wordArtVertRtl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wordArtVertRtl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0"/>
  <sheetViews>
    <sheetView tabSelected="1" zoomScale="85" zoomScaleNormal="85" zoomScaleSheetLayoutView="85" zoomScalePageLayoutView="85" workbookViewId="0"/>
  </sheetViews>
  <sheetFormatPr defaultRowHeight="14.25"/>
  <cols>
    <col min="1" max="2" width="9" style="7"/>
    <col min="3" max="3" width="9.25" style="7" customWidth="1"/>
    <col min="4" max="4" width="9" style="7"/>
    <col min="5" max="5" width="8" style="7" customWidth="1"/>
    <col min="6" max="9" width="9" style="7"/>
    <col min="10" max="10" width="6.125" style="7" customWidth="1"/>
    <col min="11" max="11" width="16.875" style="7" customWidth="1"/>
    <col min="12" max="12" width="7.5" style="7" customWidth="1"/>
    <col min="13" max="13" width="8.25" style="7" customWidth="1"/>
    <col min="14" max="14" width="19" style="7" customWidth="1"/>
    <col min="15" max="15" width="8.5" style="7" customWidth="1"/>
    <col min="16" max="16" width="7.875" style="7" customWidth="1"/>
    <col min="17" max="18" width="5.875" style="7" customWidth="1"/>
    <col min="19" max="19" width="6.625" style="7" customWidth="1"/>
    <col min="20" max="20" width="6.5" style="7" customWidth="1"/>
    <col min="21" max="21" width="8.375" style="7" customWidth="1"/>
    <col min="22" max="16384" width="9" style="7"/>
  </cols>
  <sheetData>
    <row r="1" spans="1:21">
      <c r="A1" s="7" t="s">
        <v>349</v>
      </c>
    </row>
    <row r="3" spans="1:21">
      <c r="K3" s="15" t="s">
        <v>157</v>
      </c>
      <c r="L3" s="14"/>
      <c r="M3" s="14"/>
      <c r="O3" s="14"/>
      <c r="P3" s="14"/>
      <c r="R3" s="14"/>
      <c r="S3" s="14"/>
      <c r="T3" s="14"/>
      <c r="U3" s="14"/>
    </row>
    <row r="4" spans="1:21">
      <c r="K4" s="41" t="s">
        <v>158</v>
      </c>
      <c r="L4" s="41" t="s">
        <v>44</v>
      </c>
      <c r="M4" s="25"/>
      <c r="N4" s="24" t="s">
        <v>45</v>
      </c>
      <c r="O4" s="41" t="s">
        <v>46</v>
      </c>
    </row>
    <row r="5" spans="1:21" ht="18.75" customHeight="1">
      <c r="K5" s="19" t="s">
        <v>47</v>
      </c>
      <c r="L5" s="43">
        <v>441.7</v>
      </c>
      <c r="M5" s="43"/>
      <c r="N5" s="25" t="s">
        <v>48</v>
      </c>
      <c r="O5" s="43">
        <v>238</v>
      </c>
      <c r="P5" s="29">
        <f>+O5/O15</f>
        <v>0.5388272583201269</v>
      </c>
    </row>
    <row r="6" spans="1:21" ht="18.75" customHeight="1">
      <c r="K6" s="19" t="s">
        <v>159</v>
      </c>
      <c r="L6" s="43">
        <v>634.29999999999995</v>
      </c>
      <c r="M6" s="43"/>
      <c r="N6" s="25" t="s">
        <v>127</v>
      </c>
      <c r="O6" s="44">
        <v>32.700000000000003</v>
      </c>
      <c r="P6" s="29">
        <f>+O6/O15</f>
        <v>7.4032148517093083E-2</v>
      </c>
    </row>
    <row r="7" spans="1:21" ht="14.25" customHeight="1">
      <c r="K7" s="22"/>
      <c r="L7" s="43">
        <f>SUM(L5:L6)</f>
        <v>1076</v>
      </c>
      <c r="M7" s="45"/>
      <c r="N7" s="25" t="s">
        <v>49</v>
      </c>
      <c r="O7" s="43">
        <v>27.4</v>
      </c>
      <c r="P7" s="29">
        <f>+O7/O15</f>
        <v>6.2033054109123853E-2</v>
      </c>
    </row>
    <row r="8" spans="1:21" ht="14.25" customHeight="1">
      <c r="K8" s="22"/>
      <c r="L8" s="43"/>
      <c r="M8" s="45"/>
      <c r="N8" s="25" t="s">
        <v>128</v>
      </c>
      <c r="O8" s="44">
        <v>19.7</v>
      </c>
      <c r="P8" s="29">
        <f>+O8/O15</f>
        <v>4.4600407516413865E-2</v>
      </c>
    </row>
    <row r="9" spans="1:21" ht="14.25" customHeight="1">
      <c r="K9" s="19" t="s">
        <v>47</v>
      </c>
      <c r="L9" s="46">
        <f>+L5/L7</f>
        <v>0.41050185873605949</v>
      </c>
      <c r="M9" s="45"/>
      <c r="N9" s="25" t="s">
        <v>50</v>
      </c>
      <c r="O9" s="43">
        <v>51.2</v>
      </c>
      <c r="P9" s="29">
        <f>+O9/O15</f>
        <v>0.11591577994113655</v>
      </c>
    </row>
    <row r="10" spans="1:21" ht="14.25" customHeight="1">
      <c r="K10" s="19" t="s">
        <v>159</v>
      </c>
      <c r="L10" s="46">
        <f>+L6/L7</f>
        <v>0.58949814126394051</v>
      </c>
      <c r="M10" s="45"/>
      <c r="N10" s="25" t="s">
        <v>51</v>
      </c>
      <c r="O10" s="43">
        <v>8.4</v>
      </c>
      <c r="P10" s="29">
        <f>+O10/O15</f>
        <v>1.9017432646592718E-2</v>
      </c>
    </row>
    <row r="11" spans="1:21">
      <c r="K11" s="22"/>
      <c r="L11" s="20"/>
      <c r="M11" s="21"/>
      <c r="N11" s="25" t="s">
        <v>52</v>
      </c>
      <c r="O11" s="43">
        <v>21.7</v>
      </c>
      <c r="P11" s="29">
        <f>+O11/O15</f>
        <v>4.9128367670364513E-2</v>
      </c>
    </row>
    <row r="12" spans="1:21" ht="14.25" customHeight="1">
      <c r="K12" s="22"/>
      <c r="L12" s="20"/>
      <c r="M12" s="21"/>
      <c r="N12" s="25" t="s">
        <v>53</v>
      </c>
      <c r="O12" s="43">
        <v>22.7</v>
      </c>
      <c r="P12" s="29">
        <f>+O12/O15</f>
        <v>5.1392347747339834E-2</v>
      </c>
    </row>
    <row r="13" spans="1:21" ht="14.25" customHeight="1">
      <c r="K13" s="36"/>
      <c r="L13" s="36"/>
      <c r="M13" s="21"/>
      <c r="N13" s="25" t="s">
        <v>152</v>
      </c>
      <c r="O13" s="43">
        <v>8.5</v>
      </c>
      <c r="P13" s="29">
        <f>+O13/O15</f>
        <v>1.9243830654290247E-2</v>
      </c>
    </row>
    <row r="14" spans="1:21" ht="14.25" customHeight="1">
      <c r="K14" s="36"/>
      <c r="L14" s="37"/>
      <c r="M14" s="21"/>
      <c r="N14" s="25" t="s">
        <v>160</v>
      </c>
      <c r="O14" s="43">
        <v>11.4</v>
      </c>
      <c r="P14" s="29">
        <f>+O14/O15</f>
        <v>2.5809372877518687E-2</v>
      </c>
    </row>
    <row r="15" spans="1:21">
      <c r="K15" s="36"/>
      <c r="L15" s="36"/>
      <c r="O15" s="28">
        <f>SUM(O5:O14)</f>
        <v>441.69999999999987</v>
      </c>
      <c r="P15" s="29">
        <f>SUM(P5:P14)</f>
        <v>1.0000000000000002</v>
      </c>
    </row>
    <row r="16" spans="1:21">
      <c r="K16" s="36"/>
      <c r="L16" s="37"/>
    </row>
    <row r="17" spans="1:21">
      <c r="K17" s="36"/>
      <c r="L17" s="36"/>
    </row>
    <row r="18" spans="1:21">
      <c r="K18" s="36"/>
      <c r="L18" s="36"/>
      <c r="N18" s="35"/>
    </row>
    <row r="19" spans="1:21" ht="15" customHeight="1">
      <c r="K19" s="36"/>
      <c r="L19" s="36"/>
    </row>
    <row r="20" spans="1:21">
      <c r="K20" s="36"/>
      <c r="L20" s="36"/>
    </row>
    <row r="21" spans="1:21">
      <c r="K21" s="36"/>
      <c r="L21" s="36"/>
    </row>
    <row r="22" spans="1:21">
      <c r="K22" s="36"/>
      <c r="L22" s="36"/>
    </row>
    <row r="23" spans="1:21">
      <c r="Q23" s="9"/>
      <c r="R23" s="9"/>
      <c r="S23" s="9"/>
      <c r="T23" s="9"/>
      <c r="U23" s="9"/>
    </row>
    <row r="27" spans="1:21">
      <c r="L27" s="7">
        <v>21</v>
      </c>
      <c r="M27" s="7">
        <v>22</v>
      </c>
      <c r="N27" s="7">
        <v>23</v>
      </c>
      <c r="O27" s="7">
        <v>24</v>
      </c>
      <c r="P27" s="7">
        <v>25</v>
      </c>
      <c r="Q27" s="7">
        <v>26</v>
      </c>
      <c r="R27" s="7">
        <v>27</v>
      </c>
      <c r="S27" s="7">
        <v>28</v>
      </c>
      <c r="T27" s="7">
        <v>29</v>
      </c>
      <c r="U27" s="7">
        <v>30</v>
      </c>
    </row>
    <row r="28" spans="1:21">
      <c r="A28" s="7" t="s">
        <v>350</v>
      </c>
      <c r="K28" s="26"/>
    </row>
    <row r="29" spans="1:21">
      <c r="K29" s="27" t="s">
        <v>123</v>
      </c>
      <c r="L29" s="2">
        <v>5366</v>
      </c>
      <c r="M29" s="2">
        <v>5286</v>
      </c>
      <c r="N29" s="2">
        <v>5230</v>
      </c>
      <c r="O29" s="2">
        <v>5976</v>
      </c>
      <c r="P29" s="128">
        <v>6017</v>
      </c>
      <c r="Q29" s="128">
        <v>6141</v>
      </c>
      <c r="R29" s="128">
        <v>6233</v>
      </c>
      <c r="S29" s="42">
        <v>6371</v>
      </c>
      <c r="T29" s="42">
        <v>6428</v>
      </c>
      <c r="U29" s="42">
        <v>6563</v>
      </c>
    </row>
    <row r="30" spans="1:21">
      <c r="K30" s="27" t="s">
        <v>124</v>
      </c>
      <c r="L30" s="2">
        <v>884</v>
      </c>
      <c r="M30" s="2">
        <v>849</v>
      </c>
      <c r="N30" s="2">
        <v>813</v>
      </c>
      <c r="O30" s="2">
        <v>894</v>
      </c>
      <c r="P30" s="128">
        <v>882</v>
      </c>
      <c r="Q30" s="128">
        <v>864</v>
      </c>
      <c r="R30" s="128">
        <v>870</v>
      </c>
      <c r="S30" s="42">
        <v>875</v>
      </c>
      <c r="T30" s="42">
        <v>869</v>
      </c>
      <c r="U30" s="42">
        <v>859</v>
      </c>
    </row>
    <row r="31" spans="1:21">
      <c r="K31" s="26"/>
      <c r="P31" s="129"/>
      <c r="Q31" s="129"/>
      <c r="R31" s="129"/>
    </row>
    <row r="32" spans="1:21">
      <c r="K32" s="27" t="s">
        <v>125</v>
      </c>
      <c r="L32" s="2">
        <v>372</v>
      </c>
      <c r="M32" s="2">
        <v>354</v>
      </c>
      <c r="N32" s="2">
        <v>337</v>
      </c>
      <c r="O32" s="2">
        <v>375</v>
      </c>
      <c r="P32" s="128">
        <v>382</v>
      </c>
      <c r="Q32" s="128">
        <v>379</v>
      </c>
      <c r="R32" s="128">
        <v>378</v>
      </c>
      <c r="S32" s="42">
        <v>389</v>
      </c>
      <c r="T32" s="42">
        <v>394</v>
      </c>
      <c r="U32" s="42">
        <v>410</v>
      </c>
    </row>
    <row r="33" spans="11:21">
      <c r="K33" s="26" t="s">
        <v>122</v>
      </c>
      <c r="L33" s="2">
        <v>409</v>
      </c>
      <c r="M33" s="2">
        <v>404</v>
      </c>
      <c r="N33" s="2">
        <v>394</v>
      </c>
      <c r="O33" s="2">
        <v>468</v>
      </c>
      <c r="P33" s="128">
        <v>468</v>
      </c>
      <c r="Q33" s="128">
        <v>479</v>
      </c>
      <c r="R33" s="128">
        <v>475</v>
      </c>
      <c r="S33" s="42">
        <v>478</v>
      </c>
      <c r="T33" s="42">
        <v>476</v>
      </c>
      <c r="U33" s="42">
        <v>475</v>
      </c>
    </row>
    <row r="34" spans="11:21">
      <c r="K34" s="26" t="s">
        <v>126</v>
      </c>
      <c r="L34" s="2">
        <v>33</v>
      </c>
      <c r="M34" s="2">
        <v>33</v>
      </c>
      <c r="N34" s="2">
        <v>33</v>
      </c>
      <c r="O34" s="2">
        <v>68</v>
      </c>
      <c r="P34" s="128">
        <v>76</v>
      </c>
      <c r="Q34" s="128">
        <v>79</v>
      </c>
      <c r="R34" s="128">
        <v>88</v>
      </c>
      <c r="S34" s="42">
        <v>92</v>
      </c>
      <c r="T34" s="42">
        <v>102</v>
      </c>
      <c r="U34" s="42">
        <v>112</v>
      </c>
    </row>
    <row r="35" spans="11:21">
      <c r="K35" s="26"/>
      <c r="L35" s="8"/>
      <c r="M35" s="8"/>
      <c r="N35" s="8"/>
      <c r="O35" s="8"/>
      <c r="P35" s="8"/>
      <c r="Q35" s="8"/>
      <c r="R35" s="8"/>
      <c r="S35" s="8"/>
      <c r="T35" s="8"/>
      <c r="U35" s="8"/>
    </row>
    <row r="39" spans="11:21">
      <c r="K39" s="3"/>
      <c r="L39" s="5"/>
      <c r="M39" s="1"/>
      <c r="N39" s="1"/>
      <c r="O39" s="1"/>
      <c r="P39" s="1"/>
      <c r="R39" s="1"/>
      <c r="T39" s="1"/>
    </row>
    <row r="40" spans="11:21">
      <c r="K40" s="3"/>
      <c r="L40" s="3"/>
      <c r="M40" s="1"/>
      <c r="N40" s="1"/>
      <c r="O40" s="1"/>
      <c r="P40" s="1"/>
      <c r="R40" s="1"/>
      <c r="T40" s="1"/>
    </row>
    <row r="41" spans="11:21">
      <c r="L41" s="5"/>
      <c r="M41" s="4"/>
      <c r="N41" s="11"/>
      <c r="O41" s="4"/>
      <c r="P41" s="4"/>
      <c r="R41" s="4"/>
      <c r="T41" s="4"/>
    </row>
    <row r="42" spans="11:21">
      <c r="L42" s="5"/>
      <c r="M42" s="4"/>
      <c r="N42" s="4"/>
      <c r="O42" s="4"/>
      <c r="P42" s="4"/>
      <c r="R42" s="4"/>
      <c r="T42" s="4"/>
    </row>
    <row r="43" spans="11:21">
      <c r="L43" s="5"/>
      <c r="M43" s="4"/>
      <c r="N43" s="4"/>
      <c r="O43" s="4"/>
      <c r="P43" s="4"/>
      <c r="R43" s="4"/>
      <c r="T43" s="4"/>
    </row>
    <row r="44" spans="11:21">
      <c r="L44" s="5"/>
      <c r="M44" s="4"/>
      <c r="N44" s="4"/>
      <c r="O44" s="4"/>
      <c r="P44" s="4"/>
      <c r="R44" s="4"/>
      <c r="T44" s="4"/>
    </row>
    <row r="45" spans="11:21">
      <c r="K45" s="39"/>
      <c r="L45" s="5"/>
      <c r="M45" s="4"/>
      <c r="N45" s="4"/>
      <c r="O45" s="4"/>
      <c r="P45" s="4"/>
      <c r="R45" s="12"/>
      <c r="T45" s="12"/>
    </row>
    <row r="46" spans="11:21">
      <c r="L46" s="5"/>
      <c r="M46" s="4"/>
      <c r="N46" s="4"/>
      <c r="O46" s="4"/>
      <c r="P46" s="4"/>
      <c r="R46" s="12"/>
      <c r="T46" s="12"/>
    </row>
    <row r="47" spans="11:21">
      <c r="L47" s="5"/>
      <c r="M47" s="4"/>
      <c r="N47" s="4"/>
      <c r="O47" s="4"/>
      <c r="P47" s="4"/>
      <c r="R47" s="12"/>
      <c r="T47" s="12"/>
    </row>
    <row r="48" spans="11:21">
      <c r="L48" s="5"/>
      <c r="M48" s="4"/>
      <c r="N48" s="4"/>
      <c r="O48" s="4"/>
      <c r="P48" s="4"/>
    </row>
    <row r="49" spans="3:16">
      <c r="L49" s="5"/>
      <c r="M49" s="4"/>
      <c r="N49" s="4"/>
      <c r="O49" s="4"/>
      <c r="P49" s="4"/>
    </row>
    <row r="50" spans="3:16">
      <c r="L50" s="5"/>
      <c r="M50" s="4"/>
      <c r="N50" s="4"/>
      <c r="O50" s="4"/>
      <c r="P50" s="4"/>
    </row>
    <row r="60" spans="3:16">
      <c r="C60" s="26"/>
    </row>
  </sheetData>
  <phoneticPr fontId="9"/>
  <pageMargins left="0.59055118110236227" right="0.59055118110236227" top="0.59055118110236227" bottom="0.59055118110236227" header="0.31496062992125984" footer="0.31496062992125984"/>
  <pageSetup paperSize="9" scale="98" firstPageNumber="81" orientation="portrait" useFirstPageNumber="1" horizontalDpi="300" verticalDpi="300" r:id="rId1"/>
  <headerFooter alignWithMargins="0">
    <oddHeader>&amp;R&amp;10建　　設</oddHeader>
    <oddFooter>&amp;C－&amp;P－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49"/>
  <sheetViews>
    <sheetView zoomScaleNormal="100" zoomScaleSheetLayoutView="100" workbookViewId="0"/>
  </sheetViews>
  <sheetFormatPr defaultColWidth="11" defaultRowHeight="13.5"/>
  <cols>
    <col min="1" max="1" width="0.75" style="131" customWidth="1"/>
    <col min="2" max="2" width="2.25" style="131" customWidth="1"/>
    <col min="3" max="3" width="8" style="131" customWidth="1"/>
    <col min="4" max="4" width="8.25" style="131" customWidth="1"/>
    <col min="5" max="5" width="9" style="131" customWidth="1"/>
    <col min="6" max="8" width="7.5" style="131" customWidth="1"/>
    <col min="9" max="9" width="3.75" style="131" customWidth="1"/>
    <col min="10" max="10" width="7.25" style="131" customWidth="1"/>
    <col min="11" max="11" width="8" style="131" customWidth="1"/>
    <col min="12" max="13" width="7.875" style="131" customWidth="1"/>
    <col min="14" max="14" width="10.625" style="131" customWidth="1"/>
    <col min="15" max="16384" width="11" style="131"/>
  </cols>
  <sheetData>
    <row r="1" spans="2:13" ht="27" customHeight="1">
      <c r="B1" s="130" t="s">
        <v>161</v>
      </c>
    </row>
    <row r="2" spans="2:13" ht="21" customHeight="1">
      <c r="F2" s="132"/>
      <c r="H2" s="133"/>
      <c r="I2" s="134"/>
      <c r="J2" s="134"/>
      <c r="K2" s="135"/>
      <c r="L2" s="262">
        <v>43191</v>
      </c>
      <c r="M2" s="262"/>
    </row>
    <row r="3" spans="2:13" ht="20.45" customHeight="1">
      <c r="B3" s="263" t="s">
        <v>158</v>
      </c>
      <c r="C3" s="264"/>
      <c r="D3" s="264"/>
      <c r="E3" s="136" t="s">
        <v>44</v>
      </c>
      <c r="F3" s="265" t="s">
        <v>45</v>
      </c>
      <c r="G3" s="265"/>
      <c r="H3" s="265"/>
      <c r="I3" s="266" t="s">
        <v>304</v>
      </c>
      <c r="J3" s="267"/>
      <c r="K3" s="137" t="s">
        <v>305</v>
      </c>
      <c r="L3" s="138" t="s">
        <v>306</v>
      </c>
      <c r="M3" s="139" t="s">
        <v>307</v>
      </c>
    </row>
    <row r="4" spans="2:13" ht="20.45" customHeight="1">
      <c r="B4" s="268" t="s">
        <v>47</v>
      </c>
      <c r="C4" s="269"/>
      <c r="D4" s="269"/>
      <c r="E4" s="140">
        <f>SUM(I4:J13)</f>
        <v>441.69999999999987</v>
      </c>
      <c r="F4" s="253" t="s">
        <v>48</v>
      </c>
      <c r="G4" s="253"/>
      <c r="H4" s="253"/>
      <c r="I4" s="270">
        <v>238</v>
      </c>
      <c r="J4" s="271"/>
      <c r="K4" s="141">
        <f>I4/I17</f>
        <v>0.22118959107806691</v>
      </c>
      <c r="L4" s="142" t="s">
        <v>308</v>
      </c>
      <c r="M4" s="143" t="s">
        <v>309</v>
      </c>
    </row>
    <row r="5" spans="2:13" ht="20.45" customHeight="1">
      <c r="B5" s="77"/>
      <c r="C5" s="78"/>
      <c r="D5" s="78"/>
      <c r="E5" s="119"/>
      <c r="F5" s="253" t="s">
        <v>119</v>
      </c>
      <c r="G5" s="253"/>
      <c r="H5" s="253"/>
      <c r="I5" s="254">
        <v>32.700000000000003</v>
      </c>
      <c r="J5" s="255"/>
      <c r="K5" s="141">
        <f>I5/I17</f>
        <v>3.0390334572490709E-2</v>
      </c>
      <c r="L5" s="142">
        <v>50</v>
      </c>
      <c r="M5" s="143" t="s">
        <v>309</v>
      </c>
    </row>
    <row r="6" spans="2:13" ht="20.45" customHeight="1">
      <c r="B6" s="256"/>
      <c r="C6" s="257"/>
      <c r="D6" s="257"/>
      <c r="E6" s="119"/>
      <c r="F6" s="260" t="s">
        <v>49</v>
      </c>
      <c r="G6" s="260"/>
      <c r="H6" s="260"/>
      <c r="I6" s="228">
        <v>27.4</v>
      </c>
      <c r="J6" s="254"/>
      <c r="K6" s="141">
        <f>I6/I17</f>
        <v>2.5464684014869888E-2</v>
      </c>
      <c r="L6" s="142" t="s">
        <v>310</v>
      </c>
      <c r="M6" s="143" t="s">
        <v>311</v>
      </c>
    </row>
    <row r="7" spans="2:13" ht="20.45" customHeight="1">
      <c r="B7" s="256"/>
      <c r="C7" s="257"/>
      <c r="D7" s="257"/>
      <c r="E7" s="119"/>
      <c r="F7" s="260" t="s">
        <v>120</v>
      </c>
      <c r="G7" s="260"/>
      <c r="H7" s="260"/>
      <c r="I7" s="254">
        <v>19.7</v>
      </c>
      <c r="J7" s="255"/>
      <c r="K7" s="141">
        <f>I7/I17</f>
        <v>1.8308550185873605E-2</v>
      </c>
      <c r="L7" s="142">
        <v>60</v>
      </c>
      <c r="M7" s="143">
        <v>200</v>
      </c>
    </row>
    <row r="8" spans="2:13" ht="20.45" customHeight="1">
      <c r="B8" s="256"/>
      <c r="C8" s="257"/>
      <c r="D8" s="257"/>
      <c r="E8" s="119"/>
      <c r="F8" s="261" t="s">
        <v>50</v>
      </c>
      <c r="G8" s="261"/>
      <c r="H8" s="261"/>
      <c r="I8" s="228">
        <v>51.2</v>
      </c>
      <c r="J8" s="229"/>
      <c r="K8" s="141">
        <f>I8/I17</f>
        <v>4.7583643122676586E-2</v>
      </c>
      <c r="L8" s="142">
        <v>60</v>
      </c>
      <c r="M8" s="143">
        <v>200</v>
      </c>
    </row>
    <row r="9" spans="2:13" ht="20.45" customHeight="1">
      <c r="B9" s="256"/>
      <c r="C9" s="257"/>
      <c r="D9" s="257"/>
      <c r="E9" s="119"/>
      <c r="F9" s="261" t="s">
        <v>51</v>
      </c>
      <c r="G9" s="261"/>
      <c r="H9" s="261"/>
      <c r="I9" s="228">
        <v>8.4</v>
      </c>
      <c r="J9" s="229"/>
      <c r="K9" s="141">
        <f>I9/I17</f>
        <v>7.8066914498141271E-3</v>
      </c>
      <c r="L9" s="142">
        <v>60</v>
      </c>
      <c r="M9" s="143">
        <v>200</v>
      </c>
    </row>
    <row r="10" spans="2:13" ht="20.45" customHeight="1">
      <c r="B10" s="256"/>
      <c r="C10" s="257"/>
      <c r="D10" s="257"/>
      <c r="E10" s="119"/>
      <c r="F10" s="261" t="s">
        <v>52</v>
      </c>
      <c r="G10" s="261"/>
      <c r="H10" s="261"/>
      <c r="I10" s="228">
        <v>21.7</v>
      </c>
      <c r="J10" s="229"/>
      <c r="K10" s="141">
        <f>I10/I17</f>
        <v>2.0167286245353157E-2</v>
      </c>
      <c r="L10" s="142">
        <v>60</v>
      </c>
      <c r="M10" s="143" t="s">
        <v>312</v>
      </c>
    </row>
    <row r="11" spans="2:13" ht="20.45" customHeight="1">
      <c r="B11" s="256"/>
      <c r="C11" s="257"/>
      <c r="D11" s="257"/>
      <c r="E11" s="119"/>
      <c r="F11" s="261" t="s">
        <v>53</v>
      </c>
      <c r="G11" s="261"/>
      <c r="H11" s="261"/>
      <c r="I11" s="228">
        <v>22.7</v>
      </c>
      <c r="J11" s="229"/>
      <c r="K11" s="141">
        <f>I11/I17</f>
        <v>2.1096654275092937E-2</v>
      </c>
      <c r="L11" s="142">
        <v>80</v>
      </c>
      <c r="M11" s="143">
        <v>200</v>
      </c>
    </row>
    <row r="12" spans="2:13" ht="20.45" customHeight="1">
      <c r="B12" s="256"/>
      <c r="C12" s="257"/>
      <c r="D12" s="257"/>
      <c r="E12" s="119"/>
      <c r="F12" s="261" t="s">
        <v>54</v>
      </c>
      <c r="G12" s="261"/>
      <c r="H12" s="261"/>
      <c r="I12" s="228">
        <v>8.5</v>
      </c>
      <c r="J12" s="229"/>
      <c r="K12" s="141">
        <f>I12/I17</f>
        <v>7.8996282527881035E-3</v>
      </c>
      <c r="L12" s="142">
        <v>60</v>
      </c>
      <c r="M12" s="143">
        <v>200</v>
      </c>
    </row>
    <row r="13" spans="2:13" ht="20.45" customHeight="1">
      <c r="B13" s="258"/>
      <c r="C13" s="259"/>
      <c r="D13" s="259"/>
      <c r="E13" s="120"/>
      <c r="F13" s="235" t="s">
        <v>55</v>
      </c>
      <c r="G13" s="235"/>
      <c r="H13" s="235"/>
      <c r="I13" s="236">
        <v>11.4</v>
      </c>
      <c r="J13" s="237"/>
      <c r="K13" s="141">
        <f>I13/I17</f>
        <v>1.0594795539033457E-2</v>
      </c>
      <c r="L13" s="142">
        <v>60</v>
      </c>
      <c r="M13" s="143">
        <v>200</v>
      </c>
    </row>
    <row r="14" spans="2:13" ht="20.45" customHeight="1">
      <c r="B14" s="238" t="s">
        <v>162</v>
      </c>
      <c r="C14" s="239"/>
      <c r="D14" s="239"/>
      <c r="E14" s="244">
        <f>E17-E4</f>
        <v>634.30000000000018</v>
      </c>
      <c r="F14" s="247" t="s">
        <v>163</v>
      </c>
      <c r="G14" s="247"/>
      <c r="H14" s="247"/>
      <c r="I14" s="248"/>
      <c r="J14" s="249"/>
      <c r="K14" s="141"/>
      <c r="L14" s="142"/>
      <c r="M14" s="143"/>
    </row>
    <row r="15" spans="2:13" ht="20.45" customHeight="1">
      <c r="B15" s="240"/>
      <c r="C15" s="241"/>
      <c r="D15" s="241"/>
      <c r="E15" s="245"/>
      <c r="F15" s="250" t="s">
        <v>164</v>
      </c>
      <c r="G15" s="251"/>
      <c r="H15" s="252"/>
      <c r="I15" s="228">
        <v>149.6</v>
      </c>
      <c r="J15" s="229"/>
      <c r="K15" s="141">
        <f>I15/I17</f>
        <v>0.13903345724907062</v>
      </c>
      <c r="L15" s="144"/>
      <c r="M15" s="143"/>
    </row>
    <row r="16" spans="2:13" ht="20.45" customHeight="1">
      <c r="B16" s="242"/>
      <c r="C16" s="243"/>
      <c r="D16" s="243"/>
      <c r="E16" s="246"/>
      <c r="F16" s="250" t="s">
        <v>231</v>
      </c>
      <c r="G16" s="251"/>
      <c r="H16" s="252"/>
      <c r="I16" s="228">
        <f>E14-I15</f>
        <v>484.70000000000016</v>
      </c>
      <c r="J16" s="229"/>
      <c r="K16" s="141">
        <f>I16/I17</f>
        <v>0.45046468401487005</v>
      </c>
      <c r="L16" s="142"/>
      <c r="M16" s="143"/>
    </row>
    <row r="17" spans="2:13" ht="20.45" customHeight="1">
      <c r="B17" s="230" t="s">
        <v>56</v>
      </c>
      <c r="C17" s="231"/>
      <c r="D17" s="231"/>
      <c r="E17" s="145">
        <v>1076</v>
      </c>
      <c r="F17" s="232"/>
      <c r="G17" s="232"/>
      <c r="H17" s="232"/>
      <c r="I17" s="233">
        <f>SUM(I4:J16)</f>
        <v>1076</v>
      </c>
      <c r="J17" s="234"/>
      <c r="K17" s="121">
        <f>SUM(K4:K16)</f>
        <v>1.0000000000000002</v>
      </c>
      <c r="L17" s="122"/>
      <c r="M17" s="123"/>
    </row>
    <row r="18" spans="2:13" ht="20.25" customHeight="1">
      <c r="B18" s="131" t="s">
        <v>313</v>
      </c>
      <c r="I18" s="146"/>
      <c r="J18" s="147"/>
      <c r="K18" s="147"/>
    </row>
    <row r="19" spans="2:13" ht="20.25" customHeight="1">
      <c r="B19" s="131" t="s">
        <v>117</v>
      </c>
    </row>
    <row r="20" spans="2:13" ht="20.25" customHeight="1"/>
    <row r="21" spans="2:13" ht="20.25" customHeight="1">
      <c r="B21" s="131" t="s">
        <v>57</v>
      </c>
    </row>
    <row r="22" spans="2:13" ht="20.45" customHeight="1">
      <c r="B22" s="131" t="s">
        <v>58</v>
      </c>
      <c r="M22" s="148" t="s">
        <v>108</v>
      </c>
    </row>
    <row r="23" spans="2:13" ht="20.45" customHeight="1">
      <c r="B23" s="131" t="s">
        <v>59</v>
      </c>
      <c r="M23" s="148" t="s">
        <v>109</v>
      </c>
    </row>
    <row r="24" spans="2:13" ht="20.45" customHeight="1">
      <c r="B24" s="131" t="s">
        <v>60</v>
      </c>
      <c r="M24" s="148" t="s">
        <v>110</v>
      </c>
    </row>
    <row r="25" spans="2:13" ht="20.45" customHeight="1">
      <c r="B25" s="131" t="s">
        <v>61</v>
      </c>
      <c r="M25" s="148" t="s">
        <v>111</v>
      </c>
    </row>
    <row r="26" spans="2:13" ht="20.45" customHeight="1">
      <c r="B26" s="131" t="s">
        <v>62</v>
      </c>
      <c r="M26" s="148" t="s">
        <v>112</v>
      </c>
    </row>
    <row r="27" spans="2:13" ht="20.45" customHeight="1">
      <c r="B27" s="131" t="s">
        <v>63</v>
      </c>
      <c r="M27" s="148" t="s">
        <v>113</v>
      </c>
    </row>
    <row r="28" spans="2:13" ht="20.45" customHeight="1">
      <c r="B28" s="131" t="s">
        <v>64</v>
      </c>
      <c r="M28" s="148" t="s">
        <v>114</v>
      </c>
    </row>
    <row r="29" spans="2:13" ht="20.45" customHeight="1">
      <c r="B29" s="131" t="s">
        <v>65</v>
      </c>
      <c r="M29" s="148" t="s">
        <v>114</v>
      </c>
    </row>
    <row r="30" spans="2:13" ht="20.45" customHeight="1">
      <c r="B30" s="131" t="s">
        <v>66</v>
      </c>
      <c r="M30" s="148" t="s">
        <v>115</v>
      </c>
    </row>
    <row r="31" spans="2:13" ht="20.45" customHeight="1">
      <c r="B31" s="131" t="s">
        <v>135</v>
      </c>
      <c r="M31" s="148" t="s">
        <v>136</v>
      </c>
    </row>
    <row r="32" spans="2:13" ht="20.45" customHeight="1">
      <c r="B32" s="131" t="s">
        <v>137</v>
      </c>
      <c r="M32" s="148" t="s">
        <v>138</v>
      </c>
    </row>
    <row r="33" spans="2:13" ht="20.45" customHeight="1">
      <c r="B33" s="131" t="s">
        <v>139</v>
      </c>
      <c r="M33" s="148" t="s">
        <v>141</v>
      </c>
    </row>
    <row r="34" spans="2:13" ht="20.45" customHeight="1">
      <c r="B34" s="131" t="s">
        <v>142</v>
      </c>
      <c r="I34" s="149"/>
      <c r="M34" s="148" t="s">
        <v>144</v>
      </c>
    </row>
    <row r="35" spans="2:13" ht="20.45" customHeight="1">
      <c r="B35" s="131" t="s">
        <v>143</v>
      </c>
      <c r="I35" s="149"/>
      <c r="M35" s="148" t="s">
        <v>145</v>
      </c>
    </row>
    <row r="36" spans="2:13" ht="20.45" customHeight="1">
      <c r="B36" s="150" t="s">
        <v>314</v>
      </c>
      <c r="C36" s="151"/>
      <c r="D36" s="151"/>
      <c r="E36" s="151"/>
      <c r="F36" s="151"/>
      <c r="G36" s="151"/>
      <c r="H36" s="151"/>
      <c r="I36" s="149"/>
      <c r="M36" s="148" t="s">
        <v>315</v>
      </c>
    </row>
    <row r="37" spans="2:13" ht="28.5" customHeight="1">
      <c r="M37" s="152" t="s">
        <v>151</v>
      </c>
    </row>
    <row r="38" spans="2:13">
      <c r="F38" s="149"/>
    </row>
    <row r="39" spans="2:13">
      <c r="C39" s="153"/>
      <c r="D39" s="153"/>
      <c r="G39" s="154"/>
    </row>
    <row r="40" spans="2:13">
      <c r="C40" s="153"/>
      <c r="D40" s="153"/>
      <c r="G40" s="154"/>
    </row>
    <row r="41" spans="2:13">
      <c r="C41" s="153"/>
      <c r="D41" s="153"/>
      <c r="G41" s="154"/>
    </row>
    <row r="49" spans="13:18" ht="18" customHeight="1">
      <c r="M49" s="155"/>
      <c r="N49" s="155"/>
      <c r="O49" s="155"/>
      <c r="P49" s="155"/>
      <c r="Q49" s="155"/>
      <c r="R49" s="155"/>
    </row>
  </sheetData>
  <mergeCells count="37">
    <mergeCell ref="L2:M2"/>
    <mergeCell ref="B3:D3"/>
    <mergeCell ref="F3:H3"/>
    <mergeCell ref="I3:J3"/>
    <mergeCell ref="B4:D4"/>
    <mergeCell ref="F4:H4"/>
    <mergeCell ref="I4:J4"/>
    <mergeCell ref="F5:H5"/>
    <mergeCell ref="I5:J5"/>
    <mergeCell ref="B6:D13"/>
    <mergeCell ref="F6:H6"/>
    <mergeCell ref="I6:J6"/>
    <mergeCell ref="F7:H7"/>
    <mergeCell ref="I7:J7"/>
    <mergeCell ref="F8:H8"/>
    <mergeCell ref="I8:J8"/>
    <mergeCell ref="F9:H9"/>
    <mergeCell ref="I9:J9"/>
    <mergeCell ref="F10:H10"/>
    <mergeCell ref="I10:J10"/>
    <mergeCell ref="F11:H11"/>
    <mergeCell ref="I11:J11"/>
    <mergeCell ref="F12:H12"/>
    <mergeCell ref="I12:J12"/>
    <mergeCell ref="B17:D17"/>
    <mergeCell ref="F17:H17"/>
    <mergeCell ref="I17:J17"/>
    <mergeCell ref="F13:H13"/>
    <mergeCell ref="I13:J13"/>
    <mergeCell ref="B14:D16"/>
    <mergeCell ref="E14:E16"/>
    <mergeCell ref="F14:H14"/>
    <mergeCell ref="I14:J14"/>
    <mergeCell ref="F15:H15"/>
    <mergeCell ref="I15:J15"/>
    <mergeCell ref="F16:H16"/>
    <mergeCell ref="I16:J16"/>
  </mergeCells>
  <phoneticPr fontId="9"/>
  <printOptions horizontalCentered="1" gridLinesSet="0"/>
  <pageMargins left="0.59055118110236227" right="0.39370078740157483" top="0.59055118110236227" bottom="0.35433070866141736" header="0.31496062992125984" footer="0.19685039370078741"/>
  <pageSetup paperSize="9" firstPageNumber="82" orientation="portrait" useFirstPageNumber="1" r:id="rId1"/>
  <headerFooter alignWithMargins="0">
    <oddHeader>&amp;L&amp;10建　　設</oddHeader>
    <oddFooter>&amp;C－&amp;P－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23"/>
  <sheetViews>
    <sheetView zoomScaleNormal="100" zoomScaleSheetLayoutView="100" workbookViewId="0"/>
  </sheetViews>
  <sheetFormatPr defaultColWidth="11" defaultRowHeight="13.5"/>
  <cols>
    <col min="1" max="1" width="0.75" style="131" customWidth="1"/>
    <col min="2" max="2" width="3" style="131" customWidth="1"/>
    <col min="3" max="3" width="8" style="131" customWidth="1"/>
    <col min="4" max="4" width="1.375" style="131" customWidth="1"/>
    <col min="5" max="5" width="8.25" style="131" customWidth="1"/>
    <col min="6" max="6" width="3.625" style="131" customWidth="1"/>
    <col min="7" max="7" width="9" style="131" customWidth="1"/>
    <col min="8" max="8" width="9.75" style="131" customWidth="1"/>
    <col min="9" max="9" width="8.5" style="131" customWidth="1"/>
    <col min="10" max="10" width="1.375" style="131" customWidth="1"/>
    <col min="11" max="11" width="8.75" style="131" customWidth="1"/>
    <col min="12" max="12" width="8.375" style="131" customWidth="1"/>
    <col min="13" max="13" width="6.875" style="131" customWidth="1"/>
    <col min="14" max="14" width="9.625" style="131" customWidth="1"/>
    <col min="15" max="15" width="11" style="131" customWidth="1"/>
    <col min="16" max="16" width="10.5" style="131" customWidth="1"/>
    <col min="17" max="17" width="10.625" style="131" customWidth="1"/>
    <col min="18" max="16384" width="11" style="131"/>
  </cols>
  <sheetData>
    <row r="1" spans="2:14" ht="27.75" customHeight="1">
      <c r="B1" s="130" t="s">
        <v>261</v>
      </c>
      <c r="L1" s="272" t="s">
        <v>262</v>
      </c>
      <c r="M1" s="272"/>
      <c r="N1" s="272"/>
    </row>
    <row r="2" spans="2:14" ht="17.25" customHeight="1">
      <c r="B2" s="273" t="s">
        <v>263</v>
      </c>
      <c r="C2" s="275" t="s">
        <v>264</v>
      </c>
      <c r="D2" s="277"/>
      <c r="E2" s="278"/>
      <c r="F2" s="156"/>
      <c r="G2" s="157"/>
      <c r="H2" s="279" t="s">
        <v>67</v>
      </c>
      <c r="I2" s="279"/>
      <c r="J2" s="280" t="s">
        <v>69</v>
      </c>
      <c r="K2" s="281"/>
      <c r="L2" s="284" t="s">
        <v>134</v>
      </c>
      <c r="M2" s="136" t="s">
        <v>68</v>
      </c>
      <c r="N2" s="158" t="s">
        <v>316</v>
      </c>
    </row>
    <row r="3" spans="2:14" s="132" customFormat="1" ht="36" customHeight="1">
      <c r="B3" s="274"/>
      <c r="C3" s="276"/>
      <c r="D3" s="286" t="s">
        <v>317</v>
      </c>
      <c r="E3" s="287"/>
      <c r="F3" s="287"/>
      <c r="G3" s="288"/>
      <c r="H3" s="159" t="s">
        <v>318</v>
      </c>
      <c r="I3" s="159" t="s">
        <v>319</v>
      </c>
      <c r="J3" s="282"/>
      <c r="K3" s="283"/>
      <c r="L3" s="285"/>
      <c r="M3" s="160" t="s">
        <v>46</v>
      </c>
      <c r="N3" s="161" t="s">
        <v>78</v>
      </c>
    </row>
    <row r="4" spans="2:14" ht="36.950000000000003" customHeight="1">
      <c r="B4" s="162">
        <v>1</v>
      </c>
      <c r="C4" s="160" t="s">
        <v>70</v>
      </c>
      <c r="D4" s="289" t="s">
        <v>265</v>
      </c>
      <c r="E4" s="290"/>
      <c r="F4" s="291" t="s">
        <v>71</v>
      </c>
      <c r="G4" s="292"/>
      <c r="H4" s="126" t="s">
        <v>320</v>
      </c>
      <c r="I4" s="124">
        <v>0.22</v>
      </c>
      <c r="J4" s="293" t="s">
        <v>321</v>
      </c>
      <c r="K4" s="294"/>
      <c r="L4" s="124">
        <v>0.16</v>
      </c>
      <c r="M4" s="124">
        <v>0.06</v>
      </c>
      <c r="N4" s="163" t="s">
        <v>72</v>
      </c>
    </row>
    <row r="5" spans="2:14" ht="36.950000000000003" customHeight="1">
      <c r="B5" s="162">
        <v>2</v>
      </c>
      <c r="C5" s="160" t="s">
        <v>73</v>
      </c>
      <c r="D5" s="289" t="s">
        <v>266</v>
      </c>
      <c r="E5" s="290"/>
      <c r="F5" s="291" t="s">
        <v>74</v>
      </c>
      <c r="G5" s="292"/>
      <c r="H5" s="126" t="s">
        <v>322</v>
      </c>
      <c r="I5" s="164">
        <v>2.2000000000000002</v>
      </c>
      <c r="J5" s="293" t="s">
        <v>323</v>
      </c>
      <c r="K5" s="294"/>
      <c r="L5" s="124">
        <v>2.2000000000000002</v>
      </c>
      <c r="M5" s="124">
        <v>0</v>
      </c>
      <c r="N5" s="165"/>
    </row>
    <row r="6" spans="2:14" ht="36.950000000000003" customHeight="1">
      <c r="B6" s="162">
        <v>3</v>
      </c>
      <c r="C6" s="160" t="s">
        <v>75</v>
      </c>
      <c r="D6" s="289" t="s">
        <v>267</v>
      </c>
      <c r="E6" s="290"/>
      <c r="F6" s="291" t="s">
        <v>131</v>
      </c>
      <c r="G6" s="292"/>
      <c r="H6" s="126" t="s">
        <v>322</v>
      </c>
      <c r="I6" s="164">
        <v>2</v>
      </c>
      <c r="J6" s="293" t="s">
        <v>324</v>
      </c>
      <c r="K6" s="294"/>
      <c r="L6" s="164">
        <v>2</v>
      </c>
      <c r="M6" s="124">
        <v>0</v>
      </c>
      <c r="N6" s="165"/>
    </row>
    <row r="7" spans="2:14" ht="36.950000000000003" customHeight="1">
      <c r="B7" s="162">
        <v>4</v>
      </c>
      <c r="C7" s="160" t="s">
        <v>75</v>
      </c>
      <c r="D7" s="289" t="s">
        <v>268</v>
      </c>
      <c r="E7" s="290"/>
      <c r="F7" s="291" t="s">
        <v>76</v>
      </c>
      <c r="G7" s="292"/>
      <c r="H7" s="126" t="s">
        <v>325</v>
      </c>
      <c r="I7" s="164">
        <v>1</v>
      </c>
      <c r="J7" s="293" t="s">
        <v>326</v>
      </c>
      <c r="K7" s="294"/>
      <c r="L7" s="164">
        <v>1</v>
      </c>
      <c r="M7" s="124">
        <v>0</v>
      </c>
      <c r="N7" s="165"/>
    </row>
    <row r="8" spans="2:14" ht="36.950000000000003" customHeight="1">
      <c r="B8" s="166">
        <v>5</v>
      </c>
      <c r="C8" s="167" t="s">
        <v>77</v>
      </c>
      <c r="D8" s="295" t="s">
        <v>269</v>
      </c>
      <c r="E8" s="296"/>
      <c r="F8" s="297" t="s">
        <v>107</v>
      </c>
      <c r="G8" s="298"/>
      <c r="H8" s="168" t="s">
        <v>327</v>
      </c>
      <c r="I8" s="168" t="s">
        <v>328</v>
      </c>
      <c r="J8" s="299" t="s">
        <v>329</v>
      </c>
      <c r="K8" s="300"/>
      <c r="L8" s="170">
        <v>15.8</v>
      </c>
      <c r="M8" s="127">
        <v>4.7</v>
      </c>
      <c r="N8" s="169" t="s">
        <v>330</v>
      </c>
    </row>
    <row r="9" spans="2:14" ht="36.950000000000003" customHeight="1">
      <c r="B9" s="162">
        <v>6</v>
      </c>
      <c r="C9" s="160" t="s">
        <v>132</v>
      </c>
      <c r="D9" s="301" t="s">
        <v>270</v>
      </c>
      <c r="E9" s="296"/>
      <c r="F9" s="297" t="s">
        <v>129</v>
      </c>
      <c r="G9" s="298"/>
      <c r="H9" s="179">
        <v>37330</v>
      </c>
      <c r="I9" s="168" t="s">
        <v>331</v>
      </c>
      <c r="J9" s="299" t="s">
        <v>332</v>
      </c>
      <c r="K9" s="300"/>
      <c r="L9" s="170">
        <v>1.7</v>
      </c>
      <c r="M9" s="170">
        <v>3.8</v>
      </c>
      <c r="N9" s="125" t="s">
        <v>165</v>
      </c>
    </row>
    <row r="10" spans="2:14" ht="36.950000000000003" customHeight="1">
      <c r="B10" s="166">
        <v>7</v>
      </c>
      <c r="C10" s="167" t="s">
        <v>133</v>
      </c>
      <c r="D10" s="301" t="s">
        <v>271</v>
      </c>
      <c r="E10" s="296"/>
      <c r="F10" s="297" t="s">
        <v>130</v>
      </c>
      <c r="G10" s="298"/>
      <c r="H10" s="179">
        <v>38079</v>
      </c>
      <c r="I10" s="168" t="s">
        <v>333</v>
      </c>
      <c r="J10" s="299" t="s">
        <v>334</v>
      </c>
      <c r="K10" s="300"/>
      <c r="L10" s="171">
        <v>0.28000000000000003</v>
      </c>
      <c r="M10" s="124">
        <v>0</v>
      </c>
      <c r="N10" s="165"/>
    </row>
    <row r="11" spans="2:14" ht="36.950000000000003" customHeight="1">
      <c r="B11" s="162">
        <v>8</v>
      </c>
      <c r="C11" s="160" t="s">
        <v>335</v>
      </c>
      <c r="D11" s="302" t="s">
        <v>272</v>
      </c>
      <c r="E11" s="290"/>
      <c r="F11" s="291" t="s">
        <v>146</v>
      </c>
      <c r="G11" s="292"/>
      <c r="H11" s="172">
        <v>39534</v>
      </c>
      <c r="I11" s="173">
        <v>2.6</v>
      </c>
      <c r="J11" s="293" t="s">
        <v>336</v>
      </c>
      <c r="K11" s="294"/>
      <c r="L11" s="164">
        <v>0</v>
      </c>
      <c r="M11" s="124">
        <v>2.6</v>
      </c>
      <c r="N11" s="125" t="s">
        <v>330</v>
      </c>
    </row>
    <row r="12" spans="2:14" ht="36.950000000000003" customHeight="1">
      <c r="B12" s="162">
        <v>9</v>
      </c>
      <c r="C12" s="160" t="s">
        <v>147</v>
      </c>
      <c r="D12" s="302" t="s">
        <v>273</v>
      </c>
      <c r="E12" s="290"/>
      <c r="F12" s="291" t="s">
        <v>337</v>
      </c>
      <c r="G12" s="292"/>
      <c r="H12" s="172">
        <v>39534</v>
      </c>
      <c r="I12" s="173">
        <v>0.25</v>
      </c>
      <c r="J12" s="293" t="s">
        <v>338</v>
      </c>
      <c r="K12" s="294"/>
      <c r="L12" s="164">
        <v>0</v>
      </c>
      <c r="M12" s="124">
        <v>0.25</v>
      </c>
      <c r="N12" s="125" t="s">
        <v>330</v>
      </c>
    </row>
    <row r="13" spans="2:14" ht="36.950000000000003" customHeight="1">
      <c r="B13" s="162">
        <v>10</v>
      </c>
      <c r="C13" s="160" t="s">
        <v>147</v>
      </c>
      <c r="D13" s="302" t="s">
        <v>274</v>
      </c>
      <c r="E13" s="290"/>
      <c r="F13" s="291" t="s">
        <v>148</v>
      </c>
      <c r="G13" s="292"/>
      <c r="H13" s="172">
        <v>39534</v>
      </c>
      <c r="I13" s="173">
        <v>0.25</v>
      </c>
      <c r="J13" s="293" t="s">
        <v>338</v>
      </c>
      <c r="K13" s="294"/>
      <c r="L13" s="164">
        <v>0</v>
      </c>
      <c r="M13" s="124">
        <v>0.25</v>
      </c>
      <c r="N13" s="125" t="s">
        <v>330</v>
      </c>
    </row>
    <row r="14" spans="2:14" ht="36.950000000000003" customHeight="1">
      <c r="B14" s="162">
        <v>11</v>
      </c>
      <c r="C14" s="160" t="s">
        <v>147</v>
      </c>
      <c r="D14" s="302" t="s">
        <v>275</v>
      </c>
      <c r="E14" s="290"/>
      <c r="F14" s="291" t="s">
        <v>149</v>
      </c>
      <c r="G14" s="292"/>
      <c r="H14" s="172">
        <v>39534</v>
      </c>
      <c r="I14" s="173">
        <v>0.25</v>
      </c>
      <c r="J14" s="293" t="s">
        <v>338</v>
      </c>
      <c r="K14" s="294"/>
      <c r="L14" s="164">
        <v>0</v>
      </c>
      <c r="M14" s="124">
        <v>0.25</v>
      </c>
      <c r="N14" s="125" t="s">
        <v>330</v>
      </c>
    </row>
    <row r="15" spans="2:14" ht="36.950000000000003" customHeight="1">
      <c r="B15" s="162">
        <v>12</v>
      </c>
      <c r="C15" s="160" t="s">
        <v>147</v>
      </c>
      <c r="D15" s="302" t="s">
        <v>276</v>
      </c>
      <c r="E15" s="290"/>
      <c r="F15" s="291" t="s">
        <v>150</v>
      </c>
      <c r="G15" s="292"/>
      <c r="H15" s="172">
        <v>39534</v>
      </c>
      <c r="I15" s="173">
        <v>0.25</v>
      </c>
      <c r="J15" s="293" t="s">
        <v>338</v>
      </c>
      <c r="K15" s="294"/>
      <c r="L15" s="164">
        <v>0</v>
      </c>
      <c r="M15" s="124">
        <v>0.25</v>
      </c>
      <c r="N15" s="125" t="s">
        <v>330</v>
      </c>
    </row>
    <row r="16" spans="2:14" ht="36.950000000000003" customHeight="1">
      <c r="B16" s="174">
        <v>13</v>
      </c>
      <c r="C16" s="175" t="s">
        <v>133</v>
      </c>
      <c r="D16" s="303" t="s">
        <v>277</v>
      </c>
      <c r="E16" s="304"/>
      <c r="F16" s="305" t="s">
        <v>339</v>
      </c>
      <c r="G16" s="306"/>
      <c r="H16" s="176">
        <v>41031</v>
      </c>
      <c r="I16" s="177">
        <v>0.72</v>
      </c>
      <c r="J16" s="307" t="s">
        <v>340</v>
      </c>
      <c r="K16" s="308"/>
      <c r="L16" s="180">
        <v>0.72</v>
      </c>
      <c r="M16" s="181">
        <v>0</v>
      </c>
      <c r="N16" s="227"/>
    </row>
    <row r="17" spans="14:21" ht="25.5" customHeight="1">
      <c r="N17" s="178" t="s">
        <v>166</v>
      </c>
    </row>
    <row r="23" spans="14:21" ht="18" customHeight="1">
      <c r="P23" s="155"/>
      <c r="Q23" s="155"/>
      <c r="R23" s="155"/>
      <c r="S23" s="155"/>
      <c r="T23" s="155"/>
      <c r="U23" s="155"/>
    </row>
  </sheetData>
  <mergeCells count="47">
    <mergeCell ref="D16:E16"/>
    <mergeCell ref="F16:G16"/>
    <mergeCell ref="J16:K16"/>
    <mergeCell ref="D14:E14"/>
    <mergeCell ref="F14:G14"/>
    <mergeCell ref="J14:K14"/>
    <mergeCell ref="D15:E15"/>
    <mergeCell ref="F15:G15"/>
    <mergeCell ref="J15:K15"/>
    <mergeCell ref="D12:E12"/>
    <mergeCell ref="F12:G12"/>
    <mergeCell ref="J12:K12"/>
    <mergeCell ref="D13:E13"/>
    <mergeCell ref="F13:G13"/>
    <mergeCell ref="J13:K13"/>
    <mergeCell ref="D10:E10"/>
    <mergeCell ref="F10:G10"/>
    <mergeCell ref="J10:K10"/>
    <mergeCell ref="D11:E11"/>
    <mergeCell ref="F11:G11"/>
    <mergeCell ref="J11:K11"/>
    <mergeCell ref="D8:E8"/>
    <mergeCell ref="F8:G8"/>
    <mergeCell ref="J8:K8"/>
    <mergeCell ref="D9:E9"/>
    <mergeCell ref="F9:G9"/>
    <mergeCell ref="J9:K9"/>
    <mergeCell ref="D6:E6"/>
    <mergeCell ref="F6:G6"/>
    <mergeCell ref="J6:K6"/>
    <mergeCell ref="D7:E7"/>
    <mergeCell ref="F7:G7"/>
    <mergeCell ref="J7:K7"/>
    <mergeCell ref="D4:E4"/>
    <mergeCell ref="F4:G4"/>
    <mergeCell ref="J4:K4"/>
    <mergeCell ref="D5:E5"/>
    <mergeCell ref="F5:G5"/>
    <mergeCell ref="J5:K5"/>
    <mergeCell ref="L1:N1"/>
    <mergeCell ref="B2:B3"/>
    <mergeCell ref="C2:C3"/>
    <mergeCell ref="D2:E2"/>
    <mergeCell ref="H2:I2"/>
    <mergeCell ref="J2:K3"/>
    <mergeCell ref="L2:L3"/>
    <mergeCell ref="D3:G3"/>
  </mergeCells>
  <phoneticPr fontId="9"/>
  <printOptions horizontalCentered="1" gridLinesSet="0"/>
  <pageMargins left="0.59055118110236227" right="0.39370078740157483" top="0.59055118110236227" bottom="0.35433070866141736" header="0.31496062992125984" footer="0.19685039370078741"/>
  <pageSetup paperSize="9" scale="98" firstPageNumber="83" orientation="portrait" useFirstPageNumber="1" r:id="rId1"/>
  <headerFooter alignWithMargins="0">
    <oddHeader>&amp;R&amp;10建　　設</oddHeader>
    <oddFooter>&amp;C－&amp;P－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4"/>
  <sheetViews>
    <sheetView zoomScaleNormal="100" zoomScaleSheetLayoutView="100" workbookViewId="0"/>
  </sheetViews>
  <sheetFormatPr defaultColWidth="11" defaultRowHeight="13.5"/>
  <cols>
    <col min="1" max="1" width="0.875" style="17" customWidth="1"/>
    <col min="2" max="2" width="10.125" style="17" customWidth="1"/>
    <col min="3" max="3" width="8.5" style="17" customWidth="1"/>
    <col min="4" max="4" width="6.375" style="17" customWidth="1"/>
    <col min="5" max="5" width="5.625" style="17" customWidth="1"/>
    <col min="6" max="6" width="6.625" style="17" customWidth="1"/>
    <col min="7" max="7" width="5.5" style="17" customWidth="1"/>
    <col min="8" max="8" width="7" style="17" bestFit="1" customWidth="1"/>
    <col min="9" max="9" width="7" style="17" customWidth="1"/>
    <col min="10" max="10" width="7.25" style="17" customWidth="1"/>
    <col min="11" max="11" width="7.75" style="17" customWidth="1"/>
    <col min="12" max="12" width="7.625" style="17" customWidth="1"/>
    <col min="13" max="13" width="8.5" style="17" customWidth="1"/>
    <col min="14" max="16" width="8.375" style="17" customWidth="1"/>
    <col min="17" max="17" width="10.375" style="17" customWidth="1"/>
    <col min="18" max="16384" width="11" style="17"/>
  </cols>
  <sheetData>
    <row r="1" spans="2:17" ht="27" customHeight="1">
      <c r="B1" s="13" t="s">
        <v>236</v>
      </c>
    </row>
    <row r="2" spans="2:17" ht="24" customHeight="1">
      <c r="P2" s="309" t="s">
        <v>237</v>
      </c>
      <c r="Q2" s="309"/>
    </row>
    <row r="3" spans="2:17" ht="26.1" customHeight="1">
      <c r="B3" s="310" t="s">
        <v>167</v>
      </c>
      <c r="C3" s="311"/>
      <c r="D3" s="311"/>
      <c r="E3" s="311"/>
      <c r="F3" s="311"/>
      <c r="G3" s="311"/>
      <c r="H3" s="311" t="s">
        <v>168</v>
      </c>
      <c r="I3" s="311"/>
      <c r="J3" s="311" t="s">
        <v>121</v>
      </c>
      <c r="K3" s="311"/>
      <c r="L3" s="312" t="s">
        <v>238</v>
      </c>
      <c r="M3" s="312"/>
      <c r="N3" s="311" t="s">
        <v>169</v>
      </c>
      <c r="O3" s="311"/>
      <c r="P3" s="311"/>
      <c r="Q3" s="313"/>
    </row>
    <row r="4" spans="2:17" ht="26.1" customHeight="1">
      <c r="B4" s="324" t="s">
        <v>239</v>
      </c>
      <c r="C4" s="314"/>
      <c r="D4" s="314"/>
      <c r="E4" s="314" t="s">
        <v>79</v>
      </c>
      <c r="F4" s="314"/>
      <c r="G4" s="314"/>
      <c r="H4" s="325" t="s">
        <v>170</v>
      </c>
      <c r="I4" s="326"/>
      <c r="J4" s="325" t="s">
        <v>170</v>
      </c>
      <c r="K4" s="327"/>
      <c r="L4" s="328" t="s">
        <v>80</v>
      </c>
      <c r="M4" s="329"/>
      <c r="N4" s="314" t="s">
        <v>240</v>
      </c>
      <c r="O4" s="314"/>
      <c r="P4" s="314" t="s">
        <v>171</v>
      </c>
      <c r="Q4" s="315"/>
    </row>
    <row r="5" spans="2:17" ht="26.1" customHeight="1">
      <c r="B5" s="316" t="s">
        <v>172</v>
      </c>
      <c r="C5" s="317"/>
      <c r="D5" s="318"/>
      <c r="E5" s="319" t="s">
        <v>173</v>
      </c>
      <c r="F5" s="319"/>
      <c r="G5" s="319"/>
      <c r="H5" s="320">
        <v>605</v>
      </c>
      <c r="I5" s="320"/>
      <c r="J5" s="320">
        <v>605</v>
      </c>
      <c r="K5" s="320"/>
      <c r="L5" s="321">
        <v>29270</v>
      </c>
      <c r="M5" s="322"/>
      <c r="N5" s="320">
        <v>1</v>
      </c>
      <c r="O5" s="320"/>
      <c r="P5" s="320">
        <v>500</v>
      </c>
      <c r="Q5" s="323"/>
    </row>
    <row r="6" spans="2:17" ht="26.1" customHeight="1">
      <c r="B6" s="316" t="s">
        <v>174</v>
      </c>
      <c r="C6" s="317"/>
      <c r="D6" s="318"/>
      <c r="E6" s="319" t="s">
        <v>241</v>
      </c>
      <c r="F6" s="319"/>
      <c r="G6" s="319"/>
      <c r="H6" s="320">
        <v>617</v>
      </c>
      <c r="I6" s="320"/>
      <c r="J6" s="320">
        <v>617</v>
      </c>
      <c r="K6" s="320"/>
      <c r="L6" s="338">
        <v>3360</v>
      </c>
      <c r="M6" s="339"/>
      <c r="N6" s="320">
        <v>1</v>
      </c>
      <c r="O6" s="320"/>
      <c r="P6" s="320">
        <v>500</v>
      </c>
      <c r="Q6" s="323"/>
    </row>
    <row r="7" spans="2:17" ht="26.1" customHeight="1">
      <c r="B7" s="330" t="s">
        <v>242</v>
      </c>
      <c r="C7" s="331"/>
      <c r="D7" s="332"/>
      <c r="E7" s="333" t="s">
        <v>175</v>
      </c>
      <c r="F7" s="333"/>
      <c r="G7" s="333"/>
      <c r="H7" s="334">
        <v>617</v>
      </c>
      <c r="I7" s="334"/>
      <c r="J7" s="334">
        <v>617</v>
      </c>
      <c r="K7" s="334"/>
      <c r="L7" s="335">
        <v>1460</v>
      </c>
      <c r="M7" s="336"/>
      <c r="N7" s="334" t="s">
        <v>176</v>
      </c>
      <c r="O7" s="334"/>
      <c r="P7" s="334" t="s">
        <v>176</v>
      </c>
      <c r="Q7" s="337"/>
    </row>
    <row r="8" spans="2:17" ht="26.1" customHeight="1">
      <c r="B8" s="316" t="s">
        <v>243</v>
      </c>
      <c r="C8" s="317"/>
      <c r="D8" s="318"/>
      <c r="E8" s="319" t="s">
        <v>244</v>
      </c>
      <c r="F8" s="319"/>
      <c r="G8" s="319"/>
      <c r="H8" s="320">
        <v>663</v>
      </c>
      <c r="I8" s="320"/>
      <c r="J8" s="320">
        <v>663</v>
      </c>
      <c r="K8" s="320"/>
      <c r="L8" s="320" t="s">
        <v>176</v>
      </c>
      <c r="M8" s="320"/>
      <c r="N8" s="320" t="s">
        <v>176</v>
      </c>
      <c r="O8" s="320"/>
      <c r="P8" s="320" t="s">
        <v>176</v>
      </c>
      <c r="Q8" s="323"/>
    </row>
    <row r="9" spans="2:17" ht="26.1" customHeight="1">
      <c r="B9" s="316" t="s">
        <v>177</v>
      </c>
      <c r="C9" s="317"/>
      <c r="D9" s="318"/>
      <c r="E9" s="319" t="s">
        <v>140</v>
      </c>
      <c r="F9" s="319"/>
      <c r="G9" s="319"/>
      <c r="H9" s="320">
        <v>698</v>
      </c>
      <c r="I9" s="320"/>
      <c r="J9" s="320">
        <v>698</v>
      </c>
      <c r="K9" s="320"/>
      <c r="L9" s="340">
        <v>16203</v>
      </c>
      <c r="M9" s="340"/>
      <c r="N9" s="320" t="s">
        <v>176</v>
      </c>
      <c r="O9" s="320"/>
      <c r="P9" s="320" t="s">
        <v>176</v>
      </c>
      <c r="Q9" s="323"/>
    </row>
    <row r="10" spans="2:17" ht="26.1" customHeight="1">
      <c r="B10" s="350" t="s">
        <v>178</v>
      </c>
      <c r="C10" s="351"/>
      <c r="D10" s="352"/>
      <c r="E10" s="353" t="s">
        <v>176</v>
      </c>
      <c r="F10" s="353"/>
      <c r="G10" s="353"/>
      <c r="H10" s="341">
        <v>703.1</v>
      </c>
      <c r="I10" s="341"/>
      <c r="J10" s="341">
        <v>703.1</v>
      </c>
      <c r="K10" s="341"/>
      <c r="L10" s="354" t="s">
        <v>245</v>
      </c>
      <c r="M10" s="354"/>
      <c r="N10" s="341" t="s">
        <v>176</v>
      </c>
      <c r="O10" s="341"/>
      <c r="P10" s="341" t="s">
        <v>176</v>
      </c>
      <c r="Q10" s="342"/>
    </row>
    <row r="11" spans="2:17" ht="26.1" hidden="1" customHeight="1">
      <c r="B11" s="343"/>
      <c r="C11" s="344"/>
      <c r="D11" s="345"/>
      <c r="E11" s="346"/>
      <c r="F11" s="346"/>
      <c r="G11" s="346"/>
      <c r="H11" s="347">
        <v>721.1</v>
      </c>
      <c r="I11" s="347"/>
      <c r="J11" s="347">
        <f>+H11</f>
        <v>721.1</v>
      </c>
      <c r="K11" s="347"/>
      <c r="L11" s="348" t="s">
        <v>245</v>
      </c>
      <c r="M11" s="348"/>
      <c r="N11" s="347" t="s">
        <v>176</v>
      </c>
      <c r="O11" s="347"/>
      <c r="P11" s="347" t="s">
        <v>176</v>
      </c>
      <c r="Q11" s="349"/>
    </row>
    <row r="12" spans="2:17" ht="24" customHeight="1">
      <c r="Q12" s="16" t="s">
        <v>246</v>
      </c>
    </row>
    <row r="13" spans="2:17" ht="27" customHeight="1">
      <c r="B13" s="13" t="s">
        <v>179</v>
      </c>
    </row>
    <row r="14" spans="2:17" ht="24" customHeight="1">
      <c r="Q14" s="16" t="s">
        <v>247</v>
      </c>
    </row>
    <row r="15" spans="2:17" s="18" customFormat="1" ht="25.5" customHeight="1">
      <c r="B15" s="358" t="s">
        <v>248</v>
      </c>
      <c r="C15" s="360" t="s">
        <v>249</v>
      </c>
      <c r="D15" s="362" t="s">
        <v>180</v>
      </c>
      <c r="E15" s="362"/>
      <c r="F15" s="362"/>
      <c r="G15" s="362" t="s">
        <v>81</v>
      </c>
      <c r="H15" s="362"/>
      <c r="I15" s="362" t="s">
        <v>82</v>
      </c>
      <c r="J15" s="362"/>
      <c r="K15" s="362" t="s">
        <v>181</v>
      </c>
      <c r="L15" s="362"/>
      <c r="M15" s="362"/>
      <c r="N15" s="362"/>
      <c r="O15" s="362"/>
      <c r="P15" s="362"/>
      <c r="Q15" s="355" t="s">
        <v>182</v>
      </c>
    </row>
    <row r="16" spans="2:17" s="18" customFormat="1" ht="25.5" customHeight="1">
      <c r="B16" s="359"/>
      <c r="C16" s="361"/>
      <c r="D16" s="357"/>
      <c r="E16" s="357"/>
      <c r="F16" s="357"/>
      <c r="G16" s="357"/>
      <c r="H16" s="357"/>
      <c r="I16" s="357"/>
      <c r="J16" s="357"/>
      <c r="K16" s="106" t="s">
        <v>183</v>
      </c>
      <c r="L16" s="357" t="s">
        <v>250</v>
      </c>
      <c r="M16" s="357"/>
      <c r="N16" s="357" t="s">
        <v>251</v>
      </c>
      <c r="O16" s="357"/>
      <c r="P16" s="357"/>
      <c r="Q16" s="356"/>
    </row>
    <row r="17" spans="2:17" s="18" customFormat="1" ht="34.5" customHeight="1">
      <c r="B17" s="359"/>
      <c r="C17" s="361"/>
      <c r="D17" s="106" t="s">
        <v>46</v>
      </c>
      <c r="E17" s="108" t="s">
        <v>83</v>
      </c>
      <c r="F17" s="108" t="s">
        <v>184</v>
      </c>
      <c r="G17" s="108" t="s">
        <v>83</v>
      </c>
      <c r="H17" s="106" t="s">
        <v>184</v>
      </c>
      <c r="I17" s="106" t="s">
        <v>185</v>
      </c>
      <c r="J17" s="106" t="s">
        <v>186</v>
      </c>
      <c r="K17" s="47" t="s">
        <v>187</v>
      </c>
      <c r="L17" s="47" t="s">
        <v>252</v>
      </c>
      <c r="M17" s="47" t="s">
        <v>188</v>
      </c>
      <c r="N17" s="47" t="s">
        <v>252</v>
      </c>
      <c r="O17" s="47" t="s">
        <v>189</v>
      </c>
      <c r="P17" s="47" t="s">
        <v>190</v>
      </c>
      <c r="Q17" s="356"/>
    </row>
    <row r="18" spans="2:17" ht="25.5" customHeight="1">
      <c r="B18" s="23" t="s">
        <v>154</v>
      </c>
      <c r="C18" s="38">
        <v>595.29999999999995</v>
      </c>
      <c r="D18" s="38">
        <v>322.8</v>
      </c>
      <c r="E18" s="84">
        <v>6242</v>
      </c>
      <c r="F18" s="84">
        <v>20398</v>
      </c>
      <c r="G18" s="84">
        <v>5611</v>
      </c>
      <c r="H18" s="84">
        <v>18594</v>
      </c>
      <c r="I18" s="85">
        <v>8825</v>
      </c>
      <c r="J18" s="85">
        <v>68653</v>
      </c>
      <c r="K18" s="86">
        <v>0.45900000000000002</v>
      </c>
      <c r="L18" s="86">
        <v>0.46600000000000003</v>
      </c>
      <c r="M18" s="86">
        <v>0.89900000000000002</v>
      </c>
      <c r="N18" s="86">
        <v>0.55600000000000005</v>
      </c>
      <c r="O18" s="86">
        <v>0.50700000000000001</v>
      </c>
      <c r="P18" s="86">
        <v>0.91200000000000003</v>
      </c>
      <c r="Q18" s="87">
        <v>1931799</v>
      </c>
    </row>
    <row r="19" spans="2:17" ht="25.5" customHeight="1">
      <c r="B19" s="23" t="s">
        <v>153</v>
      </c>
      <c r="C19" s="38">
        <v>595.29999999999995</v>
      </c>
      <c r="D19" s="38">
        <v>333.6</v>
      </c>
      <c r="E19" s="84">
        <v>6360</v>
      </c>
      <c r="F19" s="84">
        <v>20744</v>
      </c>
      <c r="G19" s="84">
        <v>5717</v>
      </c>
      <c r="H19" s="84">
        <v>19868</v>
      </c>
      <c r="I19" s="85">
        <v>9393</v>
      </c>
      <c r="J19" s="85">
        <v>71173</v>
      </c>
      <c r="K19" s="86">
        <v>0.47499999999999998</v>
      </c>
      <c r="L19" s="86">
        <v>0.46600000000000003</v>
      </c>
      <c r="M19" s="86">
        <v>0.89900000000000002</v>
      </c>
      <c r="N19" s="86">
        <v>0.56100000000000005</v>
      </c>
      <c r="O19" s="86">
        <v>0.53700000000000003</v>
      </c>
      <c r="P19" s="86">
        <v>0.95799999999999996</v>
      </c>
      <c r="Q19" s="87">
        <v>2006532</v>
      </c>
    </row>
    <row r="20" spans="2:17" ht="25.5" customHeight="1">
      <c r="B20" s="23" t="s">
        <v>253</v>
      </c>
      <c r="C20" s="79">
        <v>595.29999999999995</v>
      </c>
      <c r="D20" s="79">
        <v>343.4</v>
      </c>
      <c r="E20" s="80">
        <v>6991</v>
      </c>
      <c r="F20" s="80">
        <v>21562</v>
      </c>
      <c r="G20" s="80">
        <v>6197</v>
      </c>
      <c r="H20" s="80">
        <v>21149</v>
      </c>
      <c r="I20" s="81">
        <v>9495</v>
      </c>
      <c r="J20" s="81">
        <v>72888</v>
      </c>
      <c r="K20" s="82">
        <v>0.48799999999999999</v>
      </c>
      <c r="L20" s="82">
        <v>0.505</v>
      </c>
      <c r="M20" s="82">
        <f>+G20/E20</f>
        <v>0.88642540409097414</v>
      </c>
      <c r="N20" s="82">
        <f>F20/37356</f>
        <v>0.57720312667309137</v>
      </c>
      <c r="O20" s="82">
        <f>+H20/37356</f>
        <v>0.56614733911553694</v>
      </c>
      <c r="P20" s="82">
        <f>+H20/F20</f>
        <v>0.98084593265930808</v>
      </c>
      <c r="Q20" s="83">
        <v>2077523</v>
      </c>
    </row>
    <row r="21" spans="2:17" ht="25.5" customHeight="1">
      <c r="B21" s="23" t="s">
        <v>254</v>
      </c>
      <c r="C21" s="38">
        <f>+C20</f>
        <v>595.29999999999995</v>
      </c>
      <c r="D21" s="38">
        <v>441.9</v>
      </c>
      <c r="E21" s="84">
        <v>9446</v>
      </c>
      <c r="F21" s="84">
        <v>25444</v>
      </c>
      <c r="G21" s="84">
        <v>7679</v>
      </c>
      <c r="H21" s="84">
        <v>20758</v>
      </c>
      <c r="I21" s="85">
        <v>9989</v>
      </c>
      <c r="J21" s="85">
        <v>73693</v>
      </c>
      <c r="K21" s="86">
        <f>+D21/H10</f>
        <v>0.62850234675010663</v>
      </c>
      <c r="L21" s="86">
        <f>+E21/14165</f>
        <v>0.66685492410871872</v>
      </c>
      <c r="M21" s="82">
        <f>+G21/E21</f>
        <v>0.81293669278001268</v>
      </c>
      <c r="N21" s="82">
        <f>F21/37842</f>
        <v>0.67237461022144707</v>
      </c>
      <c r="O21" s="82">
        <f>+H21/37842</f>
        <v>0.54854394588023891</v>
      </c>
      <c r="P21" s="82">
        <f t="shared" ref="P21:P22" si="0">+H21/F21</f>
        <v>0.81583084420688567</v>
      </c>
      <c r="Q21" s="87">
        <v>2151041</v>
      </c>
    </row>
    <row r="22" spans="2:17" ht="25.5" customHeight="1">
      <c r="B22" s="109" t="s">
        <v>255</v>
      </c>
      <c r="C22" s="88">
        <v>617.9</v>
      </c>
      <c r="D22" s="88">
        <v>442.7</v>
      </c>
      <c r="E22" s="89">
        <v>9902</v>
      </c>
      <c r="F22" s="89">
        <v>26231</v>
      </c>
      <c r="G22" s="89">
        <v>8184</v>
      </c>
      <c r="H22" s="89">
        <v>21700</v>
      </c>
      <c r="I22" s="90">
        <v>10160</v>
      </c>
      <c r="J22" s="90">
        <v>74636</v>
      </c>
      <c r="K22" s="91">
        <f>+D22/H11</f>
        <v>0.61392317293024545</v>
      </c>
      <c r="L22" s="91">
        <f>+E22/14784</f>
        <v>0.6697781385281385</v>
      </c>
      <c r="M22" s="91">
        <f>+G22/E22</f>
        <v>0.82649969703090287</v>
      </c>
      <c r="N22" s="91">
        <f>F22/38700</f>
        <v>0.67780361757105945</v>
      </c>
      <c r="O22" s="91">
        <f>+H22/38700</f>
        <v>0.56072351421188626</v>
      </c>
      <c r="P22" s="91">
        <f t="shared" si="0"/>
        <v>0.82726544927757228</v>
      </c>
      <c r="Q22" s="92">
        <v>2225828</v>
      </c>
    </row>
    <row r="23" spans="2:17" ht="21" customHeight="1">
      <c r="B23" s="110"/>
      <c r="Q23" s="16" t="s">
        <v>256</v>
      </c>
    </row>
    <row r="24" spans="2:17">
      <c r="C24" s="14"/>
    </row>
  </sheetData>
  <mergeCells count="71">
    <mergeCell ref="Q15:Q17"/>
    <mergeCell ref="L16:M16"/>
    <mergeCell ref="N16:P16"/>
    <mergeCell ref="B15:B17"/>
    <mergeCell ref="C15:C17"/>
    <mergeCell ref="D15:F16"/>
    <mergeCell ref="G15:H16"/>
    <mergeCell ref="I15:J16"/>
    <mergeCell ref="K15:P15"/>
    <mergeCell ref="P10:Q10"/>
    <mergeCell ref="B11:D11"/>
    <mergeCell ref="E11:G11"/>
    <mergeCell ref="H11:I11"/>
    <mergeCell ref="J11:K11"/>
    <mergeCell ref="L11:M11"/>
    <mergeCell ref="N11:O11"/>
    <mergeCell ref="P11:Q11"/>
    <mergeCell ref="B10:D10"/>
    <mergeCell ref="E10:G10"/>
    <mergeCell ref="H10:I10"/>
    <mergeCell ref="J10:K10"/>
    <mergeCell ref="L10:M10"/>
    <mergeCell ref="N10:O10"/>
    <mergeCell ref="P8:Q8"/>
    <mergeCell ref="B9:D9"/>
    <mergeCell ref="E9:G9"/>
    <mergeCell ref="H9:I9"/>
    <mergeCell ref="J9:K9"/>
    <mergeCell ref="L9:M9"/>
    <mergeCell ref="N9:O9"/>
    <mergeCell ref="P9:Q9"/>
    <mergeCell ref="B8:D8"/>
    <mergeCell ref="E8:G8"/>
    <mergeCell ref="H8:I8"/>
    <mergeCell ref="J8:K8"/>
    <mergeCell ref="L8:M8"/>
    <mergeCell ref="N8:O8"/>
    <mergeCell ref="P6:Q6"/>
    <mergeCell ref="B7:D7"/>
    <mergeCell ref="E7:G7"/>
    <mergeCell ref="H7:I7"/>
    <mergeCell ref="J7:K7"/>
    <mergeCell ref="L7:M7"/>
    <mergeCell ref="N7:O7"/>
    <mergeCell ref="P7:Q7"/>
    <mergeCell ref="B6:D6"/>
    <mergeCell ref="E6:G6"/>
    <mergeCell ref="H6:I6"/>
    <mergeCell ref="J6:K6"/>
    <mergeCell ref="L6:M6"/>
    <mergeCell ref="N6:O6"/>
    <mergeCell ref="P4:Q4"/>
    <mergeCell ref="B5:D5"/>
    <mergeCell ref="E5:G5"/>
    <mergeCell ref="H5:I5"/>
    <mergeCell ref="J5:K5"/>
    <mergeCell ref="L5:M5"/>
    <mergeCell ref="N5:O5"/>
    <mergeCell ref="P5:Q5"/>
    <mergeCell ref="B4:D4"/>
    <mergeCell ref="E4:G4"/>
    <mergeCell ref="H4:I4"/>
    <mergeCell ref="J4:K4"/>
    <mergeCell ref="L4:M4"/>
    <mergeCell ref="N4:O4"/>
    <mergeCell ref="P2:Q2"/>
    <mergeCell ref="B3:G3"/>
    <mergeCell ref="H3:I3"/>
    <mergeCell ref="J3:K3"/>
    <mergeCell ref="L3:M3"/>
    <mergeCell ref="N3:Q3"/>
  </mergeCells>
  <phoneticPr fontId="9"/>
  <printOptions gridLinesSet="0"/>
  <pageMargins left="0.59055118110236227" right="0.15748031496062992" top="0.55118110236220474" bottom="0.59055118110236227" header="0.31496062992125984" footer="0.31496062992125984"/>
  <pageSetup paperSize="9" scale="93" firstPageNumber="84" orientation="landscape" useFirstPageNumber="1" horizontalDpi="4294967294" r:id="rId1"/>
  <headerFooter alignWithMargins="0">
    <oddHeader>&amp;L&amp;10建　　設</oddHeader>
    <oddFooter>&amp;C－&amp;P－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66"/>
  <sheetViews>
    <sheetView workbookViewId="0"/>
  </sheetViews>
  <sheetFormatPr defaultColWidth="11" defaultRowHeight="13.5"/>
  <cols>
    <col min="1" max="1" width="0.75" style="183" customWidth="1"/>
    <col min="2" max="2" width="1" style="183" customWidth="1"/>
    <col min="3" max="3" width="3.625" style="183" customWidth="1"/>
    <col min="4" max="4" width="1.625" style="183" customWidth="1"/>
    <col min="5" max="5" width="15.875" style="183" customWidth="1"/>
    <col min="6" max="6" width="1.625" style="183" customWidth="1"/>
    <col min="7" max="10" width="15.125" style="183" customWidth="1"/>
    <col min="11" max="16384" width="11" style="183"/>
  </cols>
  <sheetData>
    <row r="1" spans="2:15" ht="27" customHeight="1">
      <c r="B1" s="182" t="s">
        <v>106</v>
      </c>
      <c r="J1" s="184" t="s">
        <v>278</v>
      </c>
    </row>
    <row r="2" spans="2:15" ht="24" customHeight="1">
      <c r="H2" s="184"/>
      <c r="J2" s="184" t="s">
        <v>279</v>
      </c>
    </row>
    <row r="3" spans="2:15" ht="36.75" customHeight="1">
      <c r="B3" s="185"/>
      <c r="C3" s="364" t="s">
        <v>86</v>
      </c>
      <c r="D3" s="364"/>
      <c r="E3" s="364"/>
      <c r="F3" s="186"/>
      <c r="G3" s="187" t="s">
        <v>280</v>
      </c>
      <c r="H3" s="187" t="s">
        <v>281</v>
      </c>
      <c r="I3" s="187" t="s">
        <v>87</v>
      </c>
      <c r="J3" s="188" t="s">
        <v>282</v>
      </c>
      <c r="K3" s="189"/>
      <c r="L3" s="189"/>
    </row>
    <row r="4" spans="2:15" ht="36.75" customHeight="1">
      <c r="B4" s="190"/>
      <c r="C4" s="363" t="s">
        <v>88</v>
      </c>
      <c r="D4" s="363"/>
      <c r="E4" s="363"/>
      <c r="F4" s="191"/>
      <c r="G4" s="192">
        <v>14322.4</v>
      </c>
      <c r="H4" s="192">
        <v>15617.7</v>
      </c>
      <c r="I4" s="192">
        <v>65288.4</v>
      </c>
      <c r="J4" s="48">
        <f t="shared" ref="J4:J22" si="0">SUM(G4:I4)</f>
        <v>95228.5</v>
      </c>
      <c r="K4" s="184"/>
      <c r="L4" s="184"/>
      <c r="M4" s="184"/>
      <c r="N4" s="184"/>
      <c r="O4" s="184"/>
    </row>
    <row r="5" spans="2:15" ht="36.75" customHeight="1">
      <c r="B5" s="190"/>
      <c r="C5" s="363" t="s">
        <v>89</v>
      </c>
      <c r="D5" s="363"/>
      <c r="E5" s="363"/>
      <c r="F5" s="191"/>
      <c r="G5" s="192">
        <v>163.6</v>
      </c>
      <c r="H5" s="192">
        <v>207.4</v>
      </c>
      <c r="I5" s="192">
        <v>907.3</v>
      </c>
      <c r="J5" s="48">
        <f>SUM(G5:I5)</f>
        <v>1278.3</v>
      </c>
      <c r="K5" s="184"/>
      <c r="L5" s="184"/>
      <c r="M5" s="184"/>
      <c r="N5" s="184"/>
      <c r="O5" s="184"/>
    </row>
    <row r="6" spans="2:15" ht="36.75" customHeight="1">
      <c r="B6" s="190"/>
      <c r="C6" s="363" t="s">
        <v>90</v>
      </c>
      <c r="D6" s="363"/>
      <c r="E6" s="363"/>
      <c r="F6" s="191"/>
      <c r="G6" s="192">
        <v>14158.8</v>
      </c>
      <c r="H6" s="192">
        <v>15410.3</v>
      </c>
      <c r="I6" s="192">
        <v>64381.1</v>
      </c>
      <c r="J6" s="48">
        <f>SUM(G6:I6)</f>
        <v>93950.2</v>
      </c>
      <c r="K6" s="184"/>
      <c r="L6" s="184"/>
      <c r="M6" s="184"/>
      <c r="N6" s="184"/>
      <c r="O6" s="184"/>
    </row>
    <row r="7" spans="2:15" ht="36.75" customHeight="1">
      <c r="B7" s="365" t="s">
        <v>91</v>
      </c>
      <c r="C7" s="366"/>
      <c r="D7" s="193"/>
      <c r="E7" s="194" t="s">
        <v>92</v>
      </c>
      <c r="F7" s="195"/>
      <c r="G7" s="192">
        <v>132260.5</v>
      </c>
      <c r="H7" s="192">
        <v>145646</v>
      </c>
      <c r="I7" s="192">
        <v>420562.4</v>
      </c>
      <c r="J7" s="48">
        <f t="shared" si="0"/>
        <v>698468.9</v>
      </c>
      <c r="K7" s="184"/>
      <c r="L7" s="184"/>
      <c r="M7" s="184"/>
      <c r="N7" s="184"/>
      <c r="O7" s="184"/>
    </row>
    <row r="8" spans="2:15" ht="36.75" customHeight="1">
      <c r="B8" s="367"/>
      <c r="C8" s="368"/>
      <c r="D8" s="193"/>
      <c r="E8" s="194" t="s">
        <v>93</v>
      </c>
      <c r="F8" s="195"/>
      <c r="G8" s="192">
        <v>116050.4</v>
      </c>
      <c r="H8" s="192">
        <v>134648.6</v>
      </c>
      <c r="I8" s="192">
        <v>357148.4</v>
      </c>
      <c r="J8" s="48">
        <f t="shared" si="0"/>
        <v>607847.4</v>
      </c>
      <c r="K8" s="184"/>
      <c r="L8" s="184"/>
      <c r="M8" s="184"/>
      <c r="N8" s="184"/>
      <c r="O8" s="184"/>
    </row>
    <row r="9" spans="2:15" ht="36.75" customHeight="1">
      <c r="B9" s="369"/>
      <c r="C9" s="370"/>
      <c r="D9" s="193"/>
      <c r="E9" s="194" t="s">
        <v>94</v>
      </c>
      <c r="F9" s="195"/>
      <c r="G9" s="192">
        <v>77801.2</v>
      </c>
      <c r="H9" s="192">
        <v>82101.5</v>
      </c>
      <c r="I9" s="192">
        <v>265402.09999999998</v>
      </c>
      <c r="J9" s="48">
        <f t="shared" si="0"/>
        <v>425304.8</v>
      </c>
      <c r="K9" s="184"/>
      <c r="L9" s="184"/>
      <c r="M9" s="184"/>
      <c r="N9" s="184"/>
      <c r="O9" s="184"/>
    </row>
    <row r="10" spans="2:15" ht="36.75" customHeight="1">
      <c r="B10" s="196"/>
      <c r="C10" s="363" t="s">
        <v>95</v>
      </c>
      <c r="D10" s="363"/>
      <c r="E10" s="363"/>
      <c r="F10" s="191"/>
      <c r="G10" s="192">
        <v>7749.2</v>
      </c>
      <c r="H10" s="192">
        <v>7415.6</v>
      </c>
      <c r="I10" s="192">
        <v>6618.3</v>
      </c>
      <c r="J10" s="48">
        <f t="shared" si="0"/>
        <v>21783.1</v>
      </c>
      <c r="K10" s="184"/>
      <c r="L10" s="184"/>
      <c r="M10" s="184"/>
      <c r="N10" s="184"/>
      <c r="O10" s="184"/>
    </row>
    <row r="11" spans="2:15" ht="36.75" customHeight="1">
      <c r="B11" s="372" t="s">
        <v>96</v>
      </c>
      <c r="C11" s="373"/>
      <c r="D11" s="193"/>
      <c r="E11" s="197" t="s">
        <v>191</v>
      </c>
      <c r="F11" s="195"/>
      <c r="G11" s="192">
        <v>7834.1</v>
      </c>
      <c r="H11" s="192">
        <v>7531.2</v>
      </c>
      <c r="I11" s="192">
        <v>7252.4</v>
      </c>
      <c r="J11" s="48">
        <f t="shared" si="0"/>
        <v>22617.699999999997</v>
      </c>
      <c r="K11" s="184"/>
      <c r="L11" s="184"/>
      <c r="M11" s="184"/>
      <c r="N11" s="184"/>
      <c r="O11" s="184"/>
    </row>
    <row r="12" spans="2:15" ht="36.75" customHeight="1">
      <c r="B12" s="374"/>
      <c r="C12" s="375"/>
      <c r="D12" s="193"/>
      <c r="E12" s="197" t="s">
        <v>192</v>
      </c>
      <c r="F12" s="195"/>
      <c r="G12" s="192">
        <v>3647.8</v>
      </c>
      <c r="H12" s="192">
        <v>5967.6</v>
      </c>
      <c r="I12" s="192">
        <v>34103.5</v>
      </c>
      <c r="J12" s="48">
        <f t="shared" si="0"/>
        <v>43718.9</v>
      </c>
      <c r="K12" s="184"/>
      <c r="L12" s="184"/>
      <c r="M12" s="184"/>
      <c r="N12" s="184"/>
      <c r="O12" s="184"/>
    </row>
    <row r="13" spans="2:15" ht="36.75" customHeight="1">
      <c r="B13" s="372" t="s">
        <v>97</v>
      </c>
      <c r="C13" s="373"/>
      <c r="D13" s="193"/>
      <c r="E13" s="197" t="s">
        <v>191</v>
      </c>
      <c r="F13" s="195"/>
      <c r="G13" s="192">
        <v>109.1</v>
      </c>
      <c r="H13" s="192">
        <v>37.9</v>
      </c>
      <c r="I13" s="192">
        <v>437.4</v>
      </c>
      <c r="J13" s="48">
        <f t="shared" si="0"/>
        <v>584.4</v>
      </c>
      <c r="K13" s="184"/>
      <c r="L13" s="184"/>
      <c r="M13" s="184"/>
      <c r="N13" s="184"/>
      <c r="O13" s="184"/>
    </row>
    <row r="14" spans="2:15" ht="36.75" customHeight="1">
      <c r="B14" s="376"/>
      <c r="C14" s="377"/>
      <c r="D14" s="193"/>
      <c r="E14" s="197" t="s">
        <v>104</v>
      </c>
      <c r="F14" s="195"/>
      <c r="G14" s="192">
        <v>2009.2</v>
      </c>
      <c r="H14" s="192">
        <v>740.4</v>
      </c>
      <c r="I14" s="192">
        <v>8702.1</v>
      </c>
      <c r="J14" s="48">
        <f t="shared" si="0"/>
        <v>11451.7</v>
      </c>
      <c r="K14" s="184"/>
      <c r="L14" s="184"/>
      <c r="M14" s="184"/>
      <c r="N14" s="184"/>
      <c r="O14" s="184"/>
    </row>
    <row r="15" spans="2:15" ht="36.75" customHeight="1">
      <c r="B15" s="374"/>
      <c r="C15" s="375"/>
      <c r="D15" s="193"/>
      <c r="E15" s="197" t="s">
        <v>283</v>
      </c>
      <c r="F15" s="195"/>
      <c r="G15" s="192">
        <v>558.6</v>
      </c>
      <c r="H15" s="192">
        <v>1133.2</v>
      </c>
      <c r="I15" s="192">
        <v>13885.7</v>
      </c>
      <c r="J15" s="48">
        <f t="shared" si="0"/>
        <v>15577.5</v>
      </c>
      <c r="K15" s="184"/>
      <c r="L15" s="184"/>
      <c r="M15" s="184"/>
      <c r="N15" s="184"/>
      <c r="O15" s="184"/>
    </row>
    <row r="16" spans="2:15" ht="36.75" customHeight="1">
      <c r="B16" s="372" t="s">
        <v>98</v>
      </c>
      <c r="C16" s="373"/>
      <c r="D16" s="198"/>
      <c r="E16" s="194" t="s">
        <v>99</v>
      </c>
      <c r="F16" s="195"/>
      <c r="G16" s="192">
        <v>11.3</v>
      </c>
      <c r="H16" s="192">
        <v>334</v>
      </c>
      <c r="I16" s="192">
        <v>6188.3</v>
      </c>
      <c r="J16" s="48">
        <f t="shared" si="0"/>
        <v>6533.6</v>
      </c>
      <c r="K16" s="184"/>
      <c r="L16" s="184"/>
      <c r="M16" s="184"/>
      <c r="N16" s="184"/>
      <c r="O16" s="184"/>
    </row>
    <row r="17" spans="2:15" ht="36.75" customHeight="1">
      <c r="B17" s="376"/>
      <c r="C17" s="377"/>
      <c r="D17" s="199"/>
      <c r="E17" s="194" t="s">
        <v>284</v>
      </c>
      <c r="F17" s="195"/>
      <c r="G17" s="192">
        <v>9724.1</v>
      </c>
      <c r="H17" s="192">
        <v>9465.7000000000007</v>
      </c>
      <c r="I17" s="192">
        <v>23300.1</v>
      </c>
      <c r="J17" s="48">
        <f t="shared" si="0"/>
        <v>42489.9</v>
      </c>
      <c r="K17" s="184"/>
      <c r="L17" s="184"/>
      <c r="M17" s="184"/>
      <c r="N17" s="184"/>
      <c r="O17" s="184"/>
    </row>
    <row r="18" spans="2:15" ht="36.75" customHeight="1">
      <c r="B18" s="374"/>
      <c r="C18" s="375"/>
      <c r="D18" s="200"/>
      <c r="E18" s="194" t="s">
        <v>285</v>
      </c>
      <c r="F18" s="195"/>
      <c r="G18" s="192">
        <v>3589.5</v>
      </c>
      <c r="H18" s="192">
        <v>5075</v>
      </c>
      <c r="I18" s="192">
        <v>24693.9</v>
      </c>
      <c r="J18" s="48">
        <f t="shared" si="0"/>
        <v>33358.400000000001</v>
      </c>
      <c r="K18" s="184"/>
      <c r="L18" s="184"/>
      <c r="M18" s="184"/>
      <c r="N18" s="184"/>
      <c r="O18" s="184"/>
    </row>
    <row r="19" spans="2:15" ht="36.75" customHeight="1">
      <c r="B19" s="196"/>
      <c r="C19" s="363" t="s">
        <v>100</v>
      </c>
      <c r="D19" s="363"/>
      <c r="E19" s="363"/>
      <c r="F19" s="191"/>
      <c r="G19" s="192">
        <v>833.9</v>
      </c>
      <c r="H19" s="192">
        <v>535.6</v>
      </c>
      <c r="I19" s="192">
        <v>10198.799999999999</v>
      </c>
      <c r="J19" s="48">
        <f t="shared" si="0"/>
        <v>11568.3</v>
      </c>
      <c r="K19" s="184"/>
      <c r="L19" s="184"/>
      <c r="M19" s="184"/>
      <c r="N19" s="184"/>
      <c r="O19" s="184"/>
    </row>
    <row r="20" spans="2:15" ht="36.75" customHeight="1">
      <c r="B20" s="196"/>
      <c r="C20" s="363" t="s">
        <v>101</v>
      </c>
      <c r="D20" s="363"/>
      <c r="E20" s="363"/>
      <c r="F20" s="191"/>
      <c r="G20" s="192">
        <v>127.5</v>
      </c>
      <c r="H20" s="192">
        <v>42.2</v>
      </c>
      <c r="I20" s="192">
        <v>361.3</v>
      </c>
      <c r="J20" s="48">
        <f t="shared" si="0"/>
        <v>531</v>
      </c>
      <c r="K20" s="184"/>
      <c r="L20" s="184"/>
      <c r="M20" s="184"/>
      <c r="N20" s="184"/>
      <c r="O20" s="184"/>
    </row>
    <row r="21" spans="2:15" ht="36.75" customHeight="1">
      <c r="B21" s="196"/>
      <c r="C21" s="363" t="s">
        <v>102</v>
      </c>
      <c r="D21" s="363"/>
      <c r="E21" s="363"/>
      <c r="F21" s="191"/>
      <c r="G21" s="192">
        <v>0</v>
      </c>
      <c r="H21" s="192">
        <v>0</v>
      </c>
      <c r="I21" s="192">
        <v>0</v>
      </c>
      <c r="J21" s="48">
        <f t="shared" si="0"/>
        <v>0</v>
      </c>
      <c r="K21" s="184"/>
      <c r="L21" s="184"/>
      <c r="M21" s="184"/>
      <c r="N21" s="184"/>
      <c r="O21" s="184"/>
    </row>
    <row r="22" spans="2:15" ht="36.75" customHeight="1">
      <c r="B22" s="201"/>
      <c r="C22" s="371" t="s">
        <v>103</v>
      </c>
      <c r="D22" s="371"/>
      <c r="E22" s="371"/>
      <c r="F22" s="202"/>
      <c r="G22" s="203">
        <v>11</v>
      </c>
      <c r="H22" s="203">
        <v>24</v>
      </c>
      <c r="I22" s="203">
        <v>245</v>
      </c>
      <c r="J22" s="204">
        <f t="shared" si="0"/>
        <v>280</v>
      </c>
      <c r="K22" s="184"/>
      <c r="L22" s="184"/>
      <c r="M22" s="184"/>
      <c r="N22" s="184"/>
      <c r="O22" s="184"/>
    </row>
    <row r="23" spans="2:15" ht="24" customHeight="1">
      <c r="B23" s="205"/>
      <c r="C23" s="205"/>
      <c r="D23" s="205"/>
      <c r="E23" s="189"/>
      <c r="F23" s="189"/>
      <c r="G23" s="184"/>
      <c r="H23" s="184"/>
      <c r="I23" s="184"/>
      <c r="J23" s="184" t="s">
        <v>286</v>
      </c>
      <c r="K23" s="184"/>
      <c r="L23" s="184"/>
      <c r="M23" s="184"/>
      <c r="N23" s="184"/>
      <c r="O23" s="184"/>
    </row>
    <row r="24" spans="2:15">
      <c r="B24" s="205"/>
      <c r="C24" s="205"/>
      <c r="D24" s="205"/>
      <c r="E24" s="189"/>
      <c r="F24" s="189"/>
      <c r="G24" s="184"/>
      <c r="H24" s="184"/>
      <c r="I24" s="184"/>
      <c r="J24" s="184"/>
      <c r="K24" s="184"/>
      <c r="L24" s="184"/>
      <c r="M24" s="184"/>
      <c r="N24" s="184"/>
      <c r="O24" s="184"/>
    </row>
    <row r="25" spans="2:15">
      <c r="B25" s="205"/>
      <c r="C25" s="205"/>
      <c r="D25" s="205"/>
      <c r="E25" s="189"/>
      <c r="F25" s="189"/>
      <c r="G25" s="184"/>
      <c r="H25" s="184"/>
      <c r="I25" s="184"/>
      <c r="J25" s="184"/>
      <c r="K25" s="184"/>
      <c r="L25" s="184"/>
      <c r="M25" s="184"/>
      <c r="N25" s="184"/>
      <c r="O25" s="184"/>
    </row>
    <row r="26" spans="2:15">
      <c r="B26" s="205"/>
      <c r="C26" s="205"/>
      <c r="D26" s="205"/>
      <c r="E26" s="189"/>
      <c r="F26" s="189"/>
      <c r="G26" s="184"/>
      <c r="H26" s="184"/>
      <c r="I26" s="184"/>
      <c r="J26" s="184"/>
      <c r="K26" s="184"/>
      <c r="L26" s="184"/>
      <c r="M26" s="184"/>
      <c r="N26" s="184"/>
      <c r="O26" s="184"/>
    </row>
    <row r="27" spans="2:15">
      <c r="B27" s="205"/>
      <c r="C27" s="205"/>
      <c r="D27" s="205"/>
      <c r="E27" s="189"/>
      <c r="F27" s="189"/>
      <c r="G27" s="184"/>
      <c r="H27" s="184"/>
      <c r="I27" s="184"/>
      <c r="J27" s="184"/>
      <c r="K27" s="184"/>
      <c r="L27" s="184"/>
      <c r="M27" s="184"/>
      <c r="N27" s="184"/>
      <c r="O27" s="184"/>
    </row>
    <row r="28" spans="2:15">
      <c r="B28" s="205"/>
      <c r="C28" s="205"/>
      <c r="D28" s="205"/>
      <c r="E28" s="189"/>
      <c r="F28" s="189"/>
      <c r="G28" s="184"/>
      <c r="H28" s="184"/>
      <c r="I28" s="184"/>
      <c r="J28" s="184"/>
      <c r="K28" s="184"/>
      <c r="L28" s="184"/>
      <c r="M28" s="184"/>
      <c r="N28" s="184"/>
      <c r="O28" s="184"/>
    </row>
    <row r="29" spans="2:15">
      <c r="B29" s="205"/>
      <c r="C29" s="205"/>
      <c r="D29" s="205"/>
      <c r="E29" s="189"/>
      <c r="F29" s="189"/>
      <c r="G29" s="184"/>
      <c r="H29" s="184"/>
      <c r="I29" s="184"/>
      <c r="J29" s="184"/>
      <c r="K29" s="184"/>
      <c r="L29" s="184"/>
      <c r="M29" s="184"/>
      <c r="N29" s="184"/>
      <c r="O29" s="184"/>
    </row>
    <row r="30" spans="2:15">
      <c r="B30" s="205"/>
      <c r="C30" s="205"/>
      <c r="D30" s="205"/>
      <c r="E30" s="189"/>
      <c r="F30" s="189"/>
      <c r="G30" s="184"/>
      <c r="H30" s="184"/>
      <c r="I30" s="184"/>
      <c r="J30" s="184"/>
      <c r="K30" s="184"/>
      <c r="L30" s="184"/>
      <c r="M30" s="184"/>
      <c r="N30" s="184"/>
      <c r="O30" s="184"/>
    </row>
    <row r="31" spans="2:15">
      <c r="B31" s="205"/>
      <c r="C31" s="205"/>
      <c r="D31" s="205"/>
      <c r="E31" s="189"/>
      <c r="F31" s="189"/>
      <c r="G31" s="184"/>
      <c r="H31" s="184"/>
      <c r="I31" s="184"/>
      <c r="J31" s="184"/>
      <c r="K31" s="184"/>
      <c r="L31" s="184"/>
      <c r="M31" s="184"/>
      <c r="N31" s="184"/>
      <c r="O31" s="184"/>
    </row>
    <row r="32" spans="2:15">
      <c r="B32" s="205"/>
      <c r="C32" s="205"/>
      <c r="D32" s="205"/>
      <c r="E32" s="189"/>
      <c r="F32" s="189"/>
      <c r="G32" s="184"/>
      <c r="H32" s="184"/>
      <c r="I32" s="184"/>
      <c r="J32" s="184"/>
      <c r="K32" s="184"/>
      <c r="L32" s="184"/>
      <c r="M32" s="184"/>
      <c r="N32" s="184"/>
      <c r="O32" s="184"/>
    </row>
    <row r="33" spans="2:15">
      <c r="B33" s="205"/>
      <c r="C33" s="205"/>
      <c r="D33" s="205"/>
      <c r="E33" s="189"/>
      <c r="F33" s="189"/>
      <c r="G33" s="184"/>
      <c r="H33" s="184"/>
      <c r="I33" s="184"/>
      <c r="J33" s="184"/>
      <c r="K33" s="184"/>
      <c r="L33" s="184"/>
      <c r="M33" s="184"/>
      <c r="N33" s="184"/>
      <c r="O33" s="184"/>
    </row>
    <row r="34" spans="2:15">
      <c r="B34" s="205"/>
      <c r="C34" s="205"/>
      <c r="D34" s="205"/>
      <c r="E34" s="189"/>
      <c r="F34" s="189"/>
      <c r="G34" s="184"/>
      <c r="H34" s="184"/>
      <c r="I34" s="184"/>
      <c r="J34" s="184"/>
      <c r="K34" s="184"/>
      <c r="L34" s="184"/>
      <c r="M34" s="184"/>
      <c r="N34" s="184"/>
      <c r="O34" s="184"/>
    </row>
    <row r="35" spans="2:15">
      <c r="B35" s="205"/>
      <c r="C35" s="205"/>
      <c r="D35" s="205"/>
      <c r="E35" s="189"/>
      <c r="F35" s="189"/>
      <c r="G35" s="184"/>
      <c r="H35" s="184"/>
      <c r="I35" s="184"/>
      <c r="J35" s="184"/>
      <c r="K35" s="184"/>
      <c r="L35" s="184"/>
      <c r="M35" s="184"/>
      <c r="N35" s="184"/>
      <c r="O35" s="184"/>
    </row>
    <row r="36" spans="2:15">
      <c r="B36" s="205"/>
      <c r="C36" s="205"/>
      <c r="D36" s="205"/>
      <c r="E36" s="189"/>
      <c r="F36" s="189"/>
      <c r="G36" s="184"/>
      <c r="H36" s="184"/>
      <c r="I36" s="184"/>
      <c r="J36" s="184"/>
      <c r="K36" s="184"/>
      <c r="L36" s="184"/>
      <c r="M36" s="184"/>
      <c r="N36" s="184"/>
      <c r="O36" s="184"/>
    </row>
    <row r="37" spans="2:15">
      <c r="B37" s="205"/>
      <c r="C37" s="205"/>
      <c r="D37" s="205"/>
      <c r="E37" s="189"/>
      <c r="F37" s="189"/>
      <c r="G37" s="184"/>
      <c r="H37" s="184"/>
      <c r="I37" s="184"/>
      <c r="J37" s="184"/>
      <c r="K37" s="184"/>
      <c r="L37" s="184"/>
      <c r="M37" s="184"/>
      <c r="N37" s="184"/>
      <c r="O37" s="184"/>
    </row>
    <row r="38" spans="2:15">
      <c r="B38" s="205"/>
      <c r="C38" s="205"/>
      <c r="D38" s="205"/>
      <c r="E38" s="189"/>
      <c r="F38" s="189"/>
      <c r="G38" s="184"/>
      <c r="H38" s="184"/>
      <c r="I38" s="184"/>
      <c r="J38" s="184"/>
      <c r="K38" s="184"/>
      <c r="L38" s="184"/>
      <c r="M38" s="184"/>
      <c r="N38" s="184"/>
      <c r="O38" s="184"/>
    </row>
    <row r="39" spans="2:15">
      <c r="B39" s="205"/>
      <c r="C39" s="205"/>
      <c r="D39" s="205"/>
      <c r="E39" s="189"/>
      <c r="F39" s="189"/>
      <c r="G39" s="184"/>
      <c r="H39" s="184"/>
      <c r="I39" s="184"/>
      <c r="J39" s="184"/>
      <c r="K39" s="184"/>
      <c r="L39" s="184"/>
      <c r="M39" s="184"/>
      <c r="N39" s="184"/>
      <c r="O39" s="184"/>
    </row>
    <row r="40" spans="2:15">
      <c r="B40" s="205"/>
      <c r="C40" s="205"/>
      <c r="D40" s="205"/>
      <c r="E40" s="189"/>
      <c r="F40" s="189"/>
      <c r="G40" s="184"/>
      <c r="H40" s="184"/>
      <c r="I40" s="184"/>
      <c r="J40" s="184"/>
      <c r="K40" s="184"/>
      <c r="L40" s="184"/>
      <c r="M40" s="184"/>
      <c r="N40" s="184"/>
      <c r="O40" s="184"/>
    </row>
    <row r="41" spans="2:15">
      <c r="B41" s="205"/>
      <c r="C41" s="205"/>
      <c r="D41" s="205"/>
      <c r="E41" s="189"/>
      <c r="F41" s="189"/>
      <c r="G41" s="184"/>
      <c r="H41" s="184"/>
      <c r="I41" s="184"/>
      <c r="J41" s="184"/>
      <c r="K41" s="184"/>
      <c r="L41" s="184"/>
      <c r="M41" s="184"/>
      <c r="N41" s="184"/>
      <c r="O41" s="184"/>
    </row>
    <row r="42" spans="2:15">
      <c r="B42" s="205"/>
      <c r="C42" s="205"/>
      <c r="D42" s="205"/>
      <c r="E42" s="189"/>
      <c r="F42" s="189"/>
      <c r="G42" s="184"/>
      <c r="H42" s="184"/>
      <c r="I42" s="184"/>
      <c r="J42" s="184"/>
      <c r="K42" s="184"/>
      <c r="L42" s="184"/>
      <c r="M42" s="184"/>
      <c r="N42" s="184"/>
      <c r="O42" s="184"/>
    </row>
    <row r="43" spans="2:15">
      <c r="B43" s="205"/>
      <c r="C43" s="205"/>
      <c r="D43" s="205"/>
      <c r="E43" s="184"/>
      <c r="F43" s="184"/>
      <c r="G43" s="184"/>
      <c r="H43" s="184"/>
      <c r="I43" s="184"/>
      <c r="J43" s="184"/>
      <c r="K43" s="184"/>
      <c r="L43" s="184"/>
      <c r="M43" s="184"/>
      <c r="N43" s="184"/>
      <c r="O43" s="184"/>
    </row>
    <row r="44" spans="2:15">
      <c r="B44" s="205"/>
      <c r="C44" s="205"/>
      <c r="D44" s="205"/>
      <c r="E44" s="184"/>
      <c r="F44" s="184"/>
      <c r="G44" s="184"/>
      <c r="H44" s="184"/>
      <c r="I44" s="184"/>
      <c r="J44" s="184"/>
      <c r="K44" s="184"/>
      <c r="L44" s="184"/>
      <c r="M44" s="184"/>
      <c r="N44" s="184"/>
      <c r="O44" s="184"/>
    </row>
    <row r="45" spans="2:15">
      <c r="B45" s="205"/>
      <c r="C45" s="205"/>
      <c r="D45" s="205"/>
      <c r="E45" s="184"/>
      <c r="F45" s="184"/>
      <c r="G45" s="184"/>
      <c r="H45" s="184"/>
      <c r="I45" s="184"/>
      <c r="J45" s="184"/>
      <c r="K45" s="184"/>
      <c r="L45" s="184"/>
      <c r="M45" s="184"/>
      <c r="N45" s="184"/>
      <c r="O45" s="184"/>
    </row>
    <row r="46" spans="2:15">
      <c r="B46" s="205"/>
      <c r="C46" s="205"/>
      <c r="D46" s="205"/>
      <c r="E46" s="184"/>
      <c r="F46" s="184"/>
      <c r="G46" s="184"/>
      <c r="H46" s="184"/>
      <c r="I46" s="184"/>
      <c r="J46" s="184"/>
      <c r="K46" s="184"/>
      <c r="L46" s="184"/>
      <c r="M46" s="184"/>
      <c r="N46" s="184"/>
      <c r="O46" s="184"/>
    </row>
    <row r="47" spans="2:15">
      <c r="B47" s="205"/>
      <c r="C47" s="205"/>
      <c r="D47" s="205"/>
      <c r="E47" s="184"/>
      <c r="F47" s="184"/>
      <c r="G47" s="184"/>
      <c r="H47" s="184"/>
      <c r="I47" s="184"/>
      <c r="J47" s="184"/>
      <c r="K47" s="184"/>
      <c r="L47" s="184"/>
      <c r="M47" s="184"/>
      <c r="N47" s="184"/>
      <c r="O47" s="184"/>
    </row>
    <row r="48" spans="2:15">
      <c r="B48" s="205"/>
      <c r="C48" s="205"/>
      <c r="D48" s="205"/>
      <c r="E48" s="184"/>
      <c r="F48" s="184"/>
      <c r="G48" s="184"/>
      <c r="H48" s="184"/>
      <c r="I48" s="184"/>
      <c r="J48" s="184"/>
      <c r="K48" s="184"/>
      <c r="L48" s="184"/>
      <c r="M48" s="184"/>
      <c r="N48" s="184"/>
      <c r="O48" s="184"/>
    </row>
    <row r="49" spans="2:15">
      <c r="B49" s="205"/>
      <c r="C49" s="205"/>
      <c r="D49" s="205"/>
      <c r="E49" s="184"/>
      <c r="F49" s="184"/>
      <c r="G49" s="184"/>
      <c r="H49" s="184"/>
      <c r="I49" s="184"/>
      <c r="J49" s="184"/>
      <c r="K49" s="184"/>
      <c r="L49" s="184"/>
      <c r="M49" s="184"/>
      <c r="N49" s="184"/>
      <c r="O49" s="184"/>
    </row>
    <row r="50" spans="2:15">
      <c r="B50" s="205"/>
      <c r="C50" s="205"/>
      <c r="D50" s="205"/>
      <c r="E50" s="184"/>
      <c r="F50" s="184"/>
      <c r="G50" s="184"/>
      <c r="H50" s="184"/>
      <c r="I50" s="184"/>
      <c r="J50" s="184"/>
      <c r="K50" s="184"/>
      <c r="L50" s="184"/>
      <c r="M50" s="184"/>
      <c r="N50" s="184"/>
      <c r="O50" s="184"/>
    </row>
    <row r="51" spans="2:15"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</row>
    <row r="52" spans="2:15">
      <c r="B52" s="184"/>
      <c r="C52" s="184"/>
      <c r="D52" s="184"/>
      <c r="E52" s="184"/>
      <c r="F52" s="184"/>
      <c r="G52" s="184"/>
      <c r="H52" s="184"/>
      <c r="I52" s="184"/>
      <c r="J52" s="184"/>
      <c r="K52" s="184"/>
      <c r="L52" s="184"/>
      <c r="M52" s="184"/>
      <c r="N52" s="184"/>
      <c r="O52" s="184"/>
    </row>
    <row r="53" spans="2:15">
      <c r="B53" s="184"/>
      <c r="C53" s="184"/>
      <c r="D53" s="184"/>
      <c r="E53" s="184"/>
      <c r="F53" s="184"/>
      <c r="G53" s="184"/>
      <c r="H53" s="184"/>
      <c r="I53" s="184"/>
      <c r="J53" s="184"/>
      <c r="K53" s="184"/>
      <c r="L53" s="184"/>
      <c r="M53" s="184"/>
      <c r="N53" s="184"/>
      <c r="O53" s="184"/>
    </row>
    <row r="54" spans="2:15">
      <c r="B54" s="184"/>
      <c r="C54" s="184"/>
      <c r="D54" s="184"/>
      <c r="E54" s="184"/>
      <c r="F54" s="184"/>
      <c r="G54" s="184"/>
      <c r="H54" s="184"/>
      <c r="I54" s="184"/>
      <c r="J54" s="184"/>
      <c r="K54" s="184"/>
      <c r="L54" s="184"/>
      <c r="M54" s="184"/>
      <c r="N54" s="184"/>
      <c r="O54" s="184"/>
    </row>
    <row r="55" spans="2:15">
      <c r="B55" s="184"/>
      <c r="C55" s="184"/>
      <c r="D55" s="184"/>
      <c r="E55" s="184"/>
      <c r="F55" s="184"/>
      <c r="G55" s="184"/>
      <c r="H55" s="184"/>
      <c r="I55" s="184"/>
      <c r="J55" s="184"/>
      <c r="K55" s="184"/>
      <c r="L55" s="184"/>
      <c r="M55" s="184"/>
      <c r="N55" s="184"/>
      <c r="O55" s="184"/>
    </row>
    <row r="56" spans="2:15">
      <c r="B56" s="184"/>
      <c r="C56" s="184"/>
      <c r="D56" s="184"/>
      <c r="E56" s="184"/>
      <c r="F56" s="184"/>
      <c r="G56" s="184"/>
      <c r="H56" s="184"/>
      <c r="I56" s="184"/>
      <c r="J56" s="184"/>
      <c r="K56" s="184"/>
      <c r="L56" s="184"/>
      <c r="M56" s="184"/>
      <c r="N56" s="184"/>
      <c r="O56" s="184"/>
    </row>
    <row r="57" spans="2:15">
      <c r="B57" s="184"/>
      <c r="C57" s="184"/>
      <c r="D57" s="184"/>
      <c r="E57" s="184"/>
      <c r="F57" s="184"/>
      <c r="G57" s="184"/>
      <c r="H57" s="184"/>
      <c r="I57" s="184"/>
      <c r="J57" s="184"/>
      <c r="K57" s="184"/>
      <c r="L57" s="184"/>
      <c r="M57" s="184"/>
      <c r="N57" s="184"/>
      <c r="O57" s="184"/>
    </row>
    <row r="58" spans="2:15">
      <c r="B58" s="184"/>
      <c r="C58" s="184"/>
      <c r="D58" s="184"/>
      <c r="E58" s="184"/>
      <c r="F58" s="184"/>
      <c r="G58" s="184"/>
      <c r="H58" s="184"/>
      <c r="I58" s="184"/>
      <c r="J58" s="184"/>
      <c r="K58" s="184"/>
      <c r="L58" s="184"/>
      <c r="M58" s="184"/>
      <c r="N58" s="184"/>
      <c r="O58" s="184"/>
    </row>
    <row r="59" spans="2:15">
      <c r="B59" s="184"/>
      <c r="C59" s="184"/>
      <c r="D59" s="184"/>
      <c r="E59" s="184"/>
      <c r="F59" s="184"/>
      <c r="G59" s="184"/>
      <c r="H59" s="184"/>
      <c r="I59" s="184"/>
      <c r="J59" s="184"/>
      <c r="K59" s="184"/>
      <c r="L59" s="184"/>
      <c r="M59" s="184"/>
      <c r="N59" s="184"/>
      <c r="O59" s="184"/>
    </row>
    <row r="60" spans="2:15">
      <c r="B60" s="184"/>
      <c r="C60" s="184"/>
      <c r="D60" s="184"/>
      <c r="E60" s="184"/>
      <c r="F60" s="184"/>
      <c r="G60" s="184"/>
      <c r="H60" s="184"/>
      <c r="I60" s="184"/>
      <c r="J60" s="184"/>
      <c r="K60" s="184"/>
      <c r="L60" s="184"/>
      <c r="M60" s="184"/>
      <c r="N60" s="184"/>
      <c r="O60" s="184"/>
    </row>
    <row r="61" spans="2:15">
      <c r="B61" s="184"/>
      <c r="C61" s="184"/>
      <c r="D61" s="184"/>
      <c r="E61" s="184"/>
      <c r="F61" s="184"/>
      <c r="G61" s="184"/>
      <c r="H61" s="184"/>
      <c r="I61" s="184"/>
      <c r="J61" s="184"/>
      <c r="K61" s="184"/>
      <c r="L61" s="184"/>
      <c r="M61" s="184"/>
      <c r="N61" s="184"/>
      <c r="O61" s="184"/>
    </row>
    <row r="62" spans="2:15">
      <c r="B62" s="184"/>
      <c r="C62" s="184"/>
      <c r="D62" s="184"/>
      <c r="E62" s="184"/>
      <c r="F62" s="184"/>
      <c r="G62" s="184"/>
      <c r="H62" s="184"/>
      <c r="I62" s="184"/>
      <c r="J62" s="184"/>
      <c r="K62" s="184"/>
      <c r="L62" s="184"/>
      <c r="M62" s="184"/>
      <c r="N62" s="184"/>
      <c r="O62" s="184"/>
    </row>
    <row r="63" spans="2:15">
      <c r="B63" s="184"/>
      <c r="C63" s="184"/>
      <c r="D63" s="184"/>
      <c r="E63" s="184"/>
      <c r="F63" s="184"/>
      <c r="G63" s="184"/>
      <c r="H63" s="184"/>
      <c r="I63" s="184"/>
      <c r="J63" s="184"/>
      <c r="K63" s="184"/>
      <c r="L63" s="184"/>
      <c r="M63" s="184"/>
      <c r="N63" s="184"/>
      <c r="O63" s="184"/>
    </row>
    <row r="64" spans="2:15">
      <c r="B64" s="184"/>
      <c r="C64" s="184"/>
      <c r="D64" s="184"/>
      <c r="E64" s="184"/>
      <c r="F64" s="184"/>
      <c r="G64" s="184"/>
      <c r="H64" s="184"/>
      <c r="I64" s="184"/>
      <c r="J64" s="184"/>
      <c r="K64" s="184"/>
      <c r="L64" s="184"/>
      <c r="M64" s="184"/>
      <c r="N64" s="184"/>
      <c r="O64" s="184"/>
    </row>
    <row r="65" spans="2:15">
      <c r="B65" s="184"/>
      <c r="C65" s="184"/>
      <c r="D65" s="184"/>
      <c r="E65" s="184"/>
      <c r="F65" s="184"/>
      <c r="G65" s="184"/>
      <c r="H65" s="184"/>
      <c r="I65" s="184"/>
      <c r="J65" s="184"/>
      <c r="K65" s="184"/>
      <c r="L65" s="184"/>
      <c r="M65" s="184"/>
      <c r="N65" s="184"/>
      <c r="O65" s="184"/>
    </row>
    <row r="66" spans="2:15">
      <c r="B66" s="184"/>
      <c r="C66" s="184"/>
      <c r="D66" s="184"/>
      <c r="E66" s="184"/>
      <c r="F66" s="184"/>
      <c r="G66" s="184"/>
      <c r="H66" s="184"/>
      <c r="I66" s="184"/>
      <c r="J66" s="184"/>
      <c r="K66" s="184"/>
      <c r="L66" s="184"/>
      <c r="M66" s="184"/>
      <c r="N66" s="184"/>
      <c r="O66" s="184"/>
    </row>
  </sheetData>
  <mergeCells count="13">
    <mergeCell ref="C22:E22"/>
    <mergeCell ref="B11:C12"/>
    <mergeCell ref="B13:C15"/>
    <mergeCell ref="B16:C18"/>
    <mergeCell ref="C19:E19"/>
    <mergeCell ref="C20:E20"/>
    <mergeCell ref="C21:E21"/>
    <mergeCell ref="C10:E10"/>
    <mergeCell ref="C3:E3"/>
    <mergeCell ref="C4:E4"/>
    <mergeCell ref="C5:E5"/>
    <mergeCell ref="C6:E6"/>
    <mergeCell ref="B7:C9"/>
  </mergeCells>
  <phoneticPr fontId="9"/>
  <printOptions gridLinesSet="0"/>
  <pageMargins left="0.59055118110236227" right="0.27559055118110237" top="0.59055118110236227" bottom="0.59055118110236227" header="0.31496062992125984" footer="0.31496062992125984"/>
  <pageSetup paperSize="9" firstPageNumber="85" orientation="portrait" useFirstPageNumber="1" r:id="rId1"/>
  <headerFooter alignWithMargins="0">
    <oddHeader>&amp;R&amp;10建　　設</oddHeader>
    <oddFooter>&amp;C&amp;"ＭＳ 明朝,標準"&amp;12－&amp;P－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06"/>
  <sheetViews>
    <sheetView zoomScaleNormal="100" workbookViewId="0"/>
  </sheetViews>
  <sheetFormatPr defaultRowHeight="14.25"/>
  <cols>
    <col min="1" max="1" width="0.25" style="6" customWidth="1"/>
    <col min="2" max="12" width="11.375" style="6" customWidth="1"/>
    <col min="13" max="16384" width="9" style="6"/>
  </cols>
  <sheetData>
    <row r="1" spans="2:13" s="3" customFormat="1" ht="27" customHeight="1">
      <c r="B1" s="207" t="s">
        <v>105</v>
      </c>
      <c r="C1" s="207"/>
      <c r="D1" s="207"/>
      <c r="E1" s="207"/>
      <c r="F1" s="207"/>
      <c r="G1" s="207"/>
      <c r="H1" s="207"/>
      <c r="I1" s="207"/>
      <c r="J1" s="207"/>
      <c r="K1" s="207"/>
      <c r="L1" s="207"/>
    </row>
    <row r="2" spans="2:13" s="3" customFormat="1" ht="21" customHeight="1">
      <c r="B2" s="207"/>
      <c r="C2" s="207"/>
      <c r="D2" s="207"/>
      <c r="E2" s="207"/>
      <c r="F2" s="207"/>
      <c r="G2" s="207"/>
      <c r="H2" s="207"/>
      <c r="I2" s="207"/>
      <c r="J2" s="207"/>
      <c r="K2" s="207"/>
      <c r="L2" s="208" t="s">
        <v>287</v>
      </c>
    </row>
    <row r="3" spans="2:13" s="3" customFormat="1" ht="39.75" customHeight="1">
      <c r="B3" s="378" t="s">
        <v>116</v>
      </c>
      <c r="C3" s="380" t="s">
        <v>21</v>
      </c>
      <c r="D3" s="209" t="s">
        <v>36</v>
      </c>
      <c r="E3" s="209" t="s">
        <v>37</v>
      </c>
      <c r="F3" s="209" t="s">
        <v>38</v>
      </c>
      <c r="G3" s="380" t="s">
        <v>39</v>
      </c>
      <c r="H3" s="380"/>
      <c r="I3" s="380" t="s">
        <v>40</v>
      </c>
      <c r="J3" s="380"/>
      <c r="K3" s="380" t="s">
        <v>41</v>
      </c>
      <c r="L3" s="382"/>
    </row>
    <row r="4" spans="2:13" s="3" customFormat="1" ht="39.75" customHeight="1">
      <c r="B4" s="379"/>
      <c r="C4" s="381"/>
      <c r="D4" s="210" t="s">
        <v>288</v>
      </c>
      <c r="E4" s="210" t="s">
        <v>341</v>
      </c>
      <c r="F4" s="210" t="s">
        <v>288</v>
      </c>
      <c r="G4" s="211" t="s">
        <v>42</v>
      </c>
      <c r="H4" s="211" t="s">
        <v>43</v>
      </c>
      <c r="I4" s="211" t="s">
        <v>42</v>
      </c>
      <c r="J4" s="211" t="s">
        <v>43</v>
      </c>
      <c r="K4" s="211" t="s">
        <v>42</v>
      </c>
      <c r="L4" s="212" t="s">
        <v>43</v>
      </c>
    </row>
    <row r="5" spans="2:13" s="3" customFormat="1" ht="39.75" customHeight="1">
      <c r="B5" s="213" t="s">
        <v>289</v>
      </c>
      <c r="C5" s="96">
        <v>270</v>
      </c>
      <c r="D5" s="96">
        <v>93024.6</v>
      </c>
      <c r="E5" s="96">
        <v>566569</v>
      </c>
      <c r="F5" s="98">
        <v>6.1</v>
      </c>
      <c r="G5" s="96">
        <v>63311</v>
      </c>
      <c r="H5" s="98">
        <v>68.099999999999994</v>
      </c>
      <c r="I5" s="96">
        <v>80061</v>
      </c>
      <c r="J5" s="98">
        <v>87.2</v>
      </c>
      <c r="K5" s="96">
        <v>19840</v>
      </c>
      <c r="L5" s="99">
        <v>21</v>
      </c>
    </row>
    <row r="6" spans="2:13" s="3" customFormat="1" ht="39.75" customHeight="1">
      <c r="B6" s="213" t="s">
        <v>290</v>
      </c>
      <c r="C6" s="96">
        <v>272</v>
      </c>
      <c r="D6" s="96">
        <v>92711</v>
      </c>
      <c r="E6" s="96">
        <v>567527</v>
      </c>
      <c r="F6" s="98">
        <v>6.1</v>
      </c>
      <c r="G6" s="96">
        <v>64511.5</v>
      </c>
      <c r="H6" s="98">
        <v>69.58</v>
      </c>
      <c r="I6" s="96">
        <v>81112.7</v>
      </c>
      <c r="J6" s="98">
        <v>87.5</v>
      </c>
      <c r="K6" s="96">
        <v>20571.900000000001</v>
      </c>
      <c r="L6" s="99">
        <v>22</v>
      </c>
    </row>
    <row r="7" spans="2:13" s="3" customFormat="1" ht="39.75" customHeight="1">
      <c r="B7" s="213" t="s">
        <v>291</v>
      </c>
      <c r="C7" s="96">
        <v>273</v>
      </c>
      <c r="D7" s="96">
        <v>94104</v>
      </c>
      <c r="E7" s="96">
        <v>582739</v>
      </c>
      <c r="F7" s="97">
        <v>6.1</v>
      </c>
      <c r="G7" s="96">
        <v>64676</v>
      </c>
      <c r="H7" s="98">
        <v>68.7</v>
      </c>
      <c r="I7" s="96">
        <v>81277</v>
      </c>
      <c r="J7" s="98">
        <v>86.3</v>
      </c>
      <c r="K7" s="96">
        <v>20571.900000000001</v>
      </c>
      <c r="L7" s="99">
        <v>21.8</v>
      </c>
    </row>
    <row r="8" spans="2:13" s="3" customFormat="1" ht="39.75" customHeight="1">
      <c r="B8" s="213" t="s">
        <v>292</v>
      </c>
      <c r="C8" s="96">
        <v>273</v>
      </c>
      <c r="D8" s="96">
        <v>94226.3</v>
      </c>
      <c r="E8" s="96">
        <v>587681</v>
      </c>
      <c r="F8" s="98">
        <v>6.2</v>
      </c>
      <c r="G8" s="96">
        <v>65116.3</v>
      </c>
      <c r="H8" s="98">
        <v>69.099999999999994</v>
      </c>
      <c r="I8" s="96">
        <v>81628</v>
      </c>
      <c r="J8" s="98">
        <v>86.6</v>
      </c>
      <c r="K8" s="96">
        <v>21018</v>
      </c>
      <c r="L8" s="99">
        <v>22.3</v>
      </c>
    </row>
    <row r="9" spans="2:13" s="3" customFormat="1" ht="39.75" customHeight="1">
      <c r="B9" s="213" t="s">
        <v>293</v>
      </c>
      <c r="C9" s="93">
        <v>273</v>
      </c>
      <c r="D9" s="93">
        <v>94226</v>
      </c>
      <c r="E9" s="93">
        <v>587681</v>
      </c>
      <c r="F9" s="94">
        <v>6.2</v>
      </c>
      <c r="G9" s="93">
        <v>65116</v>
      </c>
      <c r="H9" s="94">
        <v>69.099999999999994</v>
      </c>
      <c r="I9" s="93">
        <v>81628</v>
      </c>
      <c r="J9" s="94">
        <v>86.6</v>
      </c>
      <c r="K9" s="93">
        <v>21018</v>
      </c>
      <c r="L9" s="95">
        <v>22.3</v>
      </c>
    </row>
    <row r="10" spans="2:13" s="3" customFormat="1" ht="39.75" customHeight="1">
      <c r="B10" s="213" t="s">
        <v>294</v>
      </c>
      <c r="C10" s="96">
        <v>276</v>
      </c>
      <c r="D10" s="96">
        <v>93641.2</v>
      </c>
      <c r="E10" s="96">
        <v>592261.9</v>
      </c>
      <c r="F10" s="97">
        <v>6.324800408367258</v>
      </c>
      <c r="G10" s="96">
        <v>65760.2</v>
      </c>
      <c r="H10" s="98">
        <v>70.225712613678596</v>
      </c>
      <c r="I10" s="96">
        <v>82053.3</v>
      </c>
      <c r="J10" s="98">
        <v>87.625211979342438</v>
      </c>
      <c r="K10" s="96">
        <v>21114.9</v>
      </c>
      <c r="L10" s="99">
        <v>22.548728551107846</v>
      </c>
    </row>
    <row r="11" spans="2:13" s="3" customFormat="1" ht="39.75" customHeight="1">
      <c r="B11" s="213" t="s">
        <v>295</v>
      </c>
      <c r="C11" s="96">
        <v>278</v>
      </c>
      <c r="D11" s="96">
        <v>93789</v>
      </c>
      <c r="E11" s="96">
        <v>593368.5</v>
      </c>
      <c r="F11" s="98">
        <v>6.3266321210376484</v>
      </c>
      <c r="G11" s="96">
        <v>65908</v>
      </c>
      <c r="H11" s="98">
        <v>70.272633251234154</v>
      </c>
      <c r="I11" s="96">
        <v>82201.100000000006</v>
      </c>
      <c r="J11" s="98">
        <v>87.644713132670148</v>
      </c>
      <c r="K11" s="96">
        <v>21114.9</v>
      </c>
      <c r="L11" s="99">
        <v>22.513194511083391</v>
      </c>
      <c r="M11" s="34"/>
    </row>
    <row r="12" spans="2:13" s="3" customFormat="1" ht="39.75" customHeight="1">
      <c r="B12" s="213" t="s">
        <v>296</v>
      </c>
      <c r="C12" s="93">
        <v>280</v>
      </c>
      <c r="D12" s="93">
        <v>93901</v>
      </c>
      <c r="E12" s="93">
        <v>594115</v>
      </c>
      <c r="F12" s="94">
        <f>E12/D12</f>
        <v>6.3270359208102152</v>
      </c>
      <c r="G12" s="93">
        <v>66020</v>
      </c>
      <c r="H12" s="94">
        <f>G12/D12*100</f>
        <v>70.308090435671616</v>
      </c>
      <c r="I12" s="93">
        <v>82313</v>
      </c>
      <c r="J12" s="94">
        <f>I12/D12*100</f>
        <v>87.65934335097603</v>
      </c>
      <c r="K12" s="93">
        <v>20853</v>
      </c>
      <c r="L12" s="95">
        <f>K12/D12*100</f>
        <v>22.207431230764314</v>
      </c>
      <c r="M12" s="34"/>
    </row>
    <row r="13" spans="2:13" s="3" customFormat="1" ht="39.75" customHeight="1">
      <c r="B13" s="213" t="s">
        <v>297</v>
      </c>
      <c r="C13" s="96">
        <v>280</v>
      </c>
      <c r="D13" s="96">
        <v>93760</v>
      </c>
      <c r="E13" s="96">
        <v>593898</v>
      </c>
      <c r="F13" s="98">
        <f>E13/D13</f>
        <v>6.3342363481228672</v>
      </c>
      <c r="G13" s="96">
        <v>66147</v>
      </c>
      <c r="H13" s="98">
        <f>G13/D13*100</f>
        <v>70.549274744027301</v>
      </c>
      <c r="I13" s="96">
        <v>82192</v>
      </c>
      <c r="J13" s="98">
        <f>I13/D13*100</f>
        <v>87.662116040955624</v>
      </c>
      <c r="K13" s="96">
        <v>20853</v>
      </c>
      <c r="L13" s="99">
        <f>K13/D13*100</f>
        <v>22.240827645051194</v>
      </c>
    </row>
    <row r="14" spans="2:13" s="3" customFormat="1" ht="39.75" customHeight="1">
      <c r="B14" s="214" t="s">
        <v>298</v>
      </c>
      <c r="C14" s="215">
        <v>280</v>
      </c>
      <c r="D14" s="215">
        <v>93950</v>
      </c>
      <c r="E14" s="215">
        <v>607847</v>
      </c>
      <c r="F14" s="216">
        <f>E14/D14</f>
        <v>6.4698988823842472</v>
      </c>
      <c r="G14" s="215">
        <v>66337</v>
      </c>
      <c r="H14" s="216">
        <f>G14/D14*100</f>
        <v>70.608834486428947</v>
      </c>
      <c r="I14" s="215">
        <v>82392</v>
      </c>
      <c r="J14" s="216">
        <f>I14/D14*100</f>
        <v>87.697711548696105</v>
      </c>
      <c r="K14" s="215">
        <v>21783</v>
      </c>
      <c r="L14" s="217">
        <f>K14/D14*100</f>
        <v>23.185737094199041</v>
      </c>
    </row>
    <row r="15" spans="2:13" s="3" customFormat="1" ht="24" customHeight="1">
      <c r="B15" s="207" t="s">
        <v>299</v>
      </c>
      <c r="C15" s="207"/>
      <c r="D15" s="207"/>
      <c r="E15" s="207"/>
      <c r="F15" s="207"/>
      <c r="G15" s="207"/>
      <c r="H15" s="207"/>
      <c r="I15" s="207"/>
      <c r="J15" s="207"/>
      <c r="K15" s="207"/>
      <c r="L15" s="208" t="s">
        <v>300</v>
      </c>
    </row>
    <row r="16" spans="2:13" s="3" customFormat="1" ht="21" customHeight="1">
      <c r="B16" s="49"/>
    </row>
    <row r="17" s="3" customFormat="1" ht="21" customHeight="1"/>
    <row r="18" s="3" customFormat="1" ht="21" customHeight="1"/>
    <row r="19" s="3" customFormat="1" ht="21" customHeight="1"/>
    <row r="20" s="3" customFormat="1" ht="21" customHeight="1"/>
    <row r="21" s="3" customFormat="1" ht="21" customHeight="1"/>
    <row r="22" s="3" customFormat="1" ht="21" customHeight="1"/>
    <row r="23" s="3" customFormat="1" ht="21" customHeight="1"/>
    <row r="24" s="3" customFormat="1" ht="21" customHeight="1"/>
    <row r="25" s="3" customFormat="1" ht="21" customHeight="1"/>
    <row r="26" s="3" customFormat="1" ht="21" customHeight="1"/>
    <row r="27" s="3" customFormat="1" ht="21" customHeight="1"/>
    <row r="28" s="3" customFormat="1" ht="21" customHeight="1"/>
    <row r="29" s="3" customFormat="1" ht="21" customHeight="1"/>
    <row r="30" s="3" customFormat="1" ht="21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</sheetData>
  <mergeCells count="5">
    <mergeCell ref="B3:B4"/>
    <mergeCell ref="C3:C4"/>
    <mergeCell ref="G3:H3"/>
    <mergeCell ref="I3:J3"/>
    <mergeCell ref="K3:L3"/>
  </mergeCells>
  <phoneticPr fontId="9"/>
  <pageMargins left="0.59055118110236227" right="0.59055118110236227" top="0.59055118110236227" bottom="0.59055118110236227" header="0.11811023622047245" footer="0.31496062992125984"/>
  <pageSetup paperSize="9" scale="96" firstPageNumber="86" orientation="landscape" useFirstPageNumber="1" r:id="rId1"/>
  <headerFooter alignWithMargins="0">
    <oddHeader>&amp;L&amp;10建　　設</oddHeader>
    <oddFooter>&amp;C－&amp;P－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1"/>
  <sheetViews>
    <sheetView workbookViewId="0"/>
  </sheetViews>
  <sheetFormatPr defaultRowHeight="14.25"/>
  <cols>
    <col min="1" max="1" width="0.25" style="6" customWidth="1"/>
    <col min="2" max="22" width="4" style="6" customWidth="1"/>
    <col min="23" max="16384" width="9" style="6"/>
  </cols>
  <sheetData>
    <row r="1" spans="2:22" ht="21" customHeight="1">
      <c r="B1" s="31" t="s">
        <v>345</v>
      </c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8"/>
      <c r="S1" s="218"/>
      <c r="T1" s="218"/>
      <c r="U1" s="218"/>
      <c r="V1" s="218"/>
    </row>
    <row r="2" spans="2:22" ht="21" customHeight="1">
      <c r="B2" s="206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9" t="s">
        <v>301</v>
      </c>
    </row>
    <row r="3" spans="2:22" s="3" customFormat="1" ht="24" customHeight="1">
      <c r="B3" s="392" t="s">
        <v>20</v>
      </c>
      <c r="C3" s="393"/>
      <c r="D3" s="393"/>
      <c r="E3" s="393" t="s">
        <v>21</v>
      </c>
      <c r="F3" s="393"/>
      <c r="G3" s="393"/>
      <c r="H3" s="394" t="s">
        <v>84</v>
      </c>
      <c r="I3" s="395"/>
      <c r="J3" s="395"/>
      <c r="K3" s="395"/>
      <c r="L3" s="395"/>
      <c r="M3" s="395"/>
      <c r="N3" s="395"/>
      <c r="O3" s="395"/>
      <c r="P3" s="395"/>
      <c r="Q3" s="395"/>
      <c r="R3" s="395"/>
      <c r="S3" s="396"/>
      <c r="T3" s="393" t="s">
        <v>22</v>
      </c>
      <c r="U3" s="393"/>
      <c r="V3" s="397"/>
    </row>
    <row r="4" spans="2:22" s="3" customFormat="1" ht="24" customHeight="1">
      <c r="B4" s="385"/>
      <c r="C4" s="386"/>
      <c r="D4" s="386"/>
      <c r="E4" s="386"/>
      <c r="F4" s="386"/>
      <c r="G4" s="386"/>
      <c r="H4" s="386" t="s">
        <v>302</v>
      </c>
      <c r="I4" s="386"/>
      <c r="J4" s="386"/>
      <c r="K4" s="399" t="s">
        <v>303</v>
      </c>
      <c r="L4" s="399"/>
      <c r="M4" s="399"/>
      <c r="N4" s="399" t="s">
        <v>23</v>
      </c>
      <c r="O4" s="399"/>
      <c r="P4" s="399"/>
      <c r="Q4" s="386" t="s">
        <v>19</v>
      </c>
      <c r="R4" s="386"/>
      <c r="S4" s="386"/>
      <c r="T4" s="386"/>
      <c r="U4" s="386"/>
      <c r="V4" s="398"/>
    </row>
    <row r="5" spans="2:22" s="3" customFormat="1" ht="27.95" customHeight="1">
      <c r="B5" s="385" t="s">
        <v>24</v>
      </c>
      <c r="C5" s="386"/>
      <c r="D5" s="386"/>
      <c r="E5" s="387">
        <v>0</v>
      </c>
      <c r="F5" s="387"/>
      <c r="G5" s="387"/>
      <c r="H5" s="387">
        <v>0</v>
      </c>
      <c r="I5" s="387"/>
      <c r="J5" s="387"/>
      <c r="K5" s="387">
        <v>0</v>
      </c>
      <c r="L5" s="387"/>
      <c r="M5" s="387"/>
      <c r="N5" s="387">
        <v>0</v>
      </c>
      <c r="O5" s="387"/>
      <c r="P5" s="387"/>
      <c r="Q5" s="387">
        <f t="shared" ref="Q5:Q16" si="0">SUM(H5:P5)</f>
        <v>0</v>
      </c>
      <c r="R5" s="387"/>
      <c r="S5" s="387"/>
      <c r="T5" s="383"/>
      <c r="U5" s="383"/>
      <c r="V5" s="384"/>
    </row>
    <row r="6" spans="2:22" s="3" customFormat="1" ht="27.95" customHeight="1">
      <c r="B6" s="385" t="s">
        <v>25</v>
      </c>
      <c r="C6" s="386"/>
      <c r="D6" s="386"/>
      <c r="E6" s="387">
        <v>5</v>
      </c>
      <c r="F6" s="387"/>
      <c r="G6" s="387"/>
      <c r="H6" s="387">
        <v>0</v>
      </c>
      <c r="I6" s="387"/>
      <c r="J6" s="387"/>
      <c r="K6" s="387">
        <v>0</v>
      </c>
      <c r="L6" s="387"/>
      <c r="M6" s="387"/>
      <c r="N6" s="387">
        <v>1818</v>
      </c>
      <c r="O6" s="387"/>
      <c r="P6" s="387"/>
      <c r="Q6" s="387">
        <f t="shared" si="0"/>
        <v>1818</v>
      </c>
      <c r="R6" s="387"/>
      <c r="S6" s="387"/>
      <c r="T6" s="383"/>
      <c r="U6" s="383"/>
      <c r="V6" s="384"/>
    </row>
    <row r="7" spans="2:22" s="3" customFormat="1" ht="27.95" customHeight="1">
      <c r="B7" s="385" t="s">
        <v>26</v>
      </c>
      <c r="C7" s="386"/>
      <c r="D7" s="386"/>
      <c r="E7" s="387">
        <v>0</v>
      </c>
      <c r="F7" s="387"/>
      <c r="G7" s="387"/>
      <c r="H7" s="387">
        <v>0</v>
      </c>
      <c r="I7" s="387"/>
      <c r="J7" s="387"/>
      <c r="K7" s="387">
        <v>0</v>
      </c>
      <c r="L7" s="387"/>
      <c r="M7" s="387"/>
      <c r="N7" s="387">
        <v>0</v>
      </c>
      <c r="O7" s="387"/>
      <c r="P7" s="387"/>
      <c r="Q7" s="387">
        <f t="shared" si="0"/>
        <v>0</v>
      </c>
      <c r="R7" s="387"/>
      <c r="S7" s="387"/>
      <c r="T7" s="383"/>
      <c r="U7" s="383"/>
      <c r="V7" s="384"/>
    </row>
    <row r="8" spans="2:22" s="3" customFormat="1" ht="27.95" customHeight="1">
      <c r="B8" s="385" t="s">
        <v>27</v>
      </c>
      <c r="C8" s="386"/>
      <c r="D8" s="386"/>
      <c r="E8" s="387">
        <v>0</v>
      </c>
      <c r="F8" s="387"/>
      <c r="G8" s="387"/>
      <c r="H8" s="387">
        <v>0</v>
      </c>
      <c r="I8" s="387"/>
      <c r="J8" s="387"/>
      <c r="K8" s="387">
        <v>0</v>
      </c>
      <c r="L8" s="387"/>
      <c r="M8" s="387"/>
      <c r="N8" s="387">
        <v>0</v>
      </c>
      <c r="O8" s="387"/>
      <c r="P8" s="387"/>
      <c r="Q8" s="387">
        <f t="shared" si="0"/>
        <v>0</v>
      </c>
      <c r="R8" s="387"/>
      <c r="S8" s="387"/>
      <c r="T8" s="383"/>
      <c r="U8" s="383"/>
      <c r="V8" s="384"/>
    </row>
    <row r="9" spans="2:22" s="3" customFormat="1" ht="27.95" customHeight="1">
      <c r="B9" s="385" t="s">
        <v>28</v>
      </c>
      <c r="C9" s="386"/>
      <c r="D9" s="386"/>
      <c r="E9" s="387">
        <v>10</v>
      </c>
      <c r="F9" s="387"/>
      <c r="G9" s="387"/>
      <c r="H9" s="387">
        <v>0</v>
      </c>
      <c r="I9" s="387"/>
      <c r="J9" s="387"/>
      <c r="K9" s="387">
        <v>0</v>
      </c>
      <c r="L9" s="387"/>
      <c r="M9" s="387"/>
      <c r="N9" s="387">
        <v>2118</v>
      </c>
      <c r="O9" s="387"/>
      <c r="P9" s="387"/>
      <c r="Q9" s="387">
        <f t="shared" si="0"/>
        <v>2118</v>
      </c>
      <c r="R9" s="387"/>
      <c r="S9" s="387"/>
      <c r="T9" s="383"/>
      <c r="U9" s="383"/>
      <c r="V9" s="384"/>
    </row>
    <row r="10" spans="2:22" s="3" customFormat="1" ht="27.95" customHeight="1">
      <c r="B10" s="385" t="s">
        <v>29</v>
      </c>
      <c r="C10" s="386"/>
      <c r="D10" s="386"/>
      <c r="E10" s="387">
        <v>0</v>
      </c>
      <c r="F10" s="387"/>
      <c r="G10" s="387"/>
      <c r="H10" s="387">
        <v>0</v>
      </c>
      <c r="I10" s="387"/>
      <c r="J10" s="387"/>
      <c r="K10" s="387">
        <v>0</v>
      </c>
      <c r="L10" s="387"/>
      <c r="M10" s="387"/>
      <c r="N10" s="387">
        <v>0</v>
      </c>
      <c r="O10" s="387"/>
      <c r="P10" s="387"/>
      <c r="Q10" s="387">
        <f t="shared" si="0"/>
        <v>0</v>
      </c>
      <c r="R10" s="387"/>
      <c r="S10" s="387"/>
      <c r="T10" s="383"/>
      <c r="U10" s="383"/>
      <c r="V10" s="384"/>
    </row>
    <row r="11" spans="2:22" s="3" customFormat="1" ht="27.95" customHeight="1">
      <c r="B11" s="385" t="s">
        <v>30</v>
      </c>
      <c r="C11" s="386"/>
      <c r="D11" s="386"/>
      <c r="E11" s="387">
        <v>0</v>
      </c>
      <c r="F11" s="387"/>
      <c r="G11" s="387"/>
      <c r="H11" s="387">
        <v>0</v>
      </c>
      <c r="I11" s="387"/>
      <c r="J11" s="387"/>
      <c r="K11" s="387">
        <v>0</v>
      </c>
      <c r="L11" s="387"/>
      <c r="M11" s="387"/>
      <c r="N11" s="387">
        <v>0</v>
      </c>
      <c r="O11" s="387"/>
      <c r="P11" s="387"/>
      <c r="Q11" s="387">
        <f t="shared" si="0"/>
        <v>0</v>
      </c>
      <c r="R11" s="387"/>
      <c r="S11" s="387"/>
      <c r="T11" s="383"/>
      <c r="U11" s="383"/>
      <c r="V11" s="384"/>
    </row>
    <row r="12" spans="2:22" s="3" customFormat="1" ht="27.95" customHeight="1">
      <c r="B12" s="385" t="s">
        <v>31</v>
      </c>
      <c r="C12" s="386"/>
      <c r="D12" s="386"/>
      <c r="E12" s="387">
        <v>11</v>
      </c>
      <c r="F12" s="387"/>
      <c r="G12" s="387"/>
      <c r="H12" s="387">
        <v>0</v>
      </c>
      <c r="I12" s="387"/>
      <c r="J12" s="387"/>
      <c r="K12" s="387">
        <v>7</v>
      </c>
      <c r="L12" s="387"/>
      <c r="M12" s="387"/>
      <c r="N12" s="387">
        <v>1806</v>
      </c>
      <c r="O12" s="387"/>
      <c r="P12" s="387"/>
      <c r="Q12" s="387">
        <f t="shared" si="0"/>
        <v>1813</v>
      </c>
      <c r="R12" s="387"/>
      <c r="S12" s="387"/>
      <c r="T12" s="383"/>
      <c r="U12" s="383"/>
      <c r="V12" s="384"/>
    </row>
    <row r="13" spans="2:22" s="3" customFormat="1" ht="27.95" customHeight="1">
      <c r="B13" s="385" t="s">
        <v>32</v>
      </c>
      <c r="C13" s="386"/>
      <c r="D13" s="386"/>
      <c r="E13" s="387">
        <v>0</v>
      </c>
      <c r="F13" s="387"/>
      <c r="G13" s="387"/>
      <c r="H13" s="387">
        <v>0</v>
      </c>
      <c r="I13" s="387"/>
      <c r="J13" s="387"/>
      <c r="K13" s="387">
        <v>0</v>
      </c>
      <c r="L13" s="387"/>
      <c r="M13" s="387"/>
      <c r="N13" s="387">
        <v>0</v>
      </c>
      <c r="O13" s="387"/>
      <c r="P13" s="387"/>
      <c r="Q13" s="387">
        <f t="shared" si="0"/>
        <v>0</v>
      </c>
      <c r="R13" s="387"/>
      <c r="S13" s="387"/>
      <c r="T13" s="383"/>
      <c r="U13" s="383"/>
      <c r="V13" s="384"/>
    </row>
    <row r="14" spans="2:22" s="3" customFormat="1" ht="27.95" customHeight="1">
      <c r="B14" s="385" t="s">
        <v>33</v>
      </c>
      <c r="C14" s="386"/>
      <c r="D14" s="386"/>
      <c r="E14" s="387">
        <v>0</v>
      </c>
      <c r="F14" s="387"/>
      <c r="G14" s="387"/>
      <c r="H14" s="387">
        <v>0</v>
      </c>
      <c r="I14" s="387"/>
      <c r="J14" s="387"/>
      <c r="K14" s="387">
        <v>0</v>
      </c>
      <c r="L14" s="387"/>
      <c r="M14" s="387"/>
      <c r="N14" s="387">
        <v>0</v>
      </c>
      <c r="O14" s="387"/>
      <c r="P14" s="387"/>
      <c r="Q14" s="387">
        <f t="shared" si="0"/>
        <v>0</v>
      </c>
      <c r="R14" s="387"/>
      <c r="S14" s="387"/>
      <c r="T14" s="383"/>
      <c r="U14" s="383"/>
      <c r="V14" s="384"/>
    </row>
    <row r="15" spans="2:22" s="3" customFormat="1" ht="27.95" customHeight="1">
      <c r="B15" s="385" t="s">
        <v>34</v>
      </c>
      <c r="C15" s="386"/>
      <c r="D15" s="386"/>
      <c r="E15" s="387">
        <v>12</v>
      </c>
      <c r="F15" s="387"/>
      <c r="G15" s="387"/>
      <c r="H15" s="387">
        <v>0</v>
      </c>
      <c r="I15" s="387"/>
      <c r="J15" s="387"/>
      <c r="K15" s="387">
        <v>478</v>
      </c>
      <c r="L15" s="387"/>
      <c r="M15" s="387"/>
      <c r="N15" s="387">
        <v>1745</v>
      </c>
      <c r="O15" s="387"/>
      <c r="P15" s="387"/>
      <c r="Q15" s="387">
        <f t="shared" si="0"/>
        <v>2223</v>
      </c>
      <c r="R15" s="387"/>
      <c r="S15" s="387"/>
      <c r="T15" s="383"/>
      <c r="U15" s="383"/>
      <c r="V15" s="384"/>
    </row>
    <row r="16" spans="2:22" s="3" customFormat="1" ht="27.95" customHeight="1">
      <c r="B16" s="385" t="s">
        <v>35</v>
      </c>
      <c r="C16" s="386"/>
      <c r="D16" s="386"/>
      <c r="E16" s="387">
        <v>1</v>
      </c>
      <c r="F16" s="387"/>
      <c r="G16" s="387"/>
      <c r="H16" s="387">
        <v>0</v>
      </c>
      <c r="I16" s="387"/>
      <c r="J16" s="387"/>
      <c r="K16" s="387">
        <v>0</v>
      </c>
      <c r="L16" s="387"/>
      <c r="M16" s="387"/>
      <c r="N16" s="387">
        <v>422</v>
      </c>
      <c r="O16" s="387"/>
      <c r="P16" s="387"/>
      <c r="Q16" s="387">
        <f t="shared" si="0"/>
        <v>422</v>
      </c>
      <c r="R16" s="387"/>
      <c r="S16" s="387"/>
      <c r="T16" s="383"/>
      <c r="U16" s="383"/>
      <c r="V16" s="384"/>
    </row>
    <row r="17" spans="2:22" s="3" customFormat="1" ht="27.95" customHeight="1">
      <c r="B17" s="390" t="s">
        <v>19</v>
      </c>
      <c r="C17" s="391"/>
      <c r="D17" s="391"/>
      <c r="E17" s="388">
        <f>SUM(E5:G16)</f>
        <v>39</v>
      </c>
      <c r="F17" s="388"/>
      <c r="G17" s="388"/>
      <c r="H17" s="388">
        <f>SUM(H5:J16)</f>
        <v>0</v>
      </c>
      <c r="I17" s="388"/>
      <c r="J17" s="388"/>
      <c r="K17" s="388">
        <f>SUM(K5:M16)</f>
        <v>485</v>
      </c>
      <c r="L17" s="388"/>
      <c r="M17" s="388"/>
      <c r="N17" s="388">
        <f>SUM(N5:P16)</f>
        <v>7909</v>
      </c>
      <c r="O17" s="388"/>
      <c r="P17" s="388"/>
      <c r="Q17" s="388">
        <f>SUM(Q5:S16)</f>
        <v>8394</v>
      </c>
      <c r="R17" s="388"/>
      <c r="S17" s="388"/>
      <c r="T17" s="388"/>
      <c r="U17" s="388"/>
      <c r="V17" s="389"/>
    </row>
    <row r="18" spans="2:22" s="3" customFormat="1" ht="21.75" customHeight="1">
      <c r="B18" s="220" t="s">
        <v>85</v>
      </c>
      <c r="C18" s="206"/>
      <c r="D18" s="206"/>
      <c r="E18" s="206"/>
      <c r="F18" s="206"/>
      <c r="G18" s="206"/>
      <c r="H18" s="206"/>
      <c r="I18" s="206"/>
      <c r="J18" s="206"/>
      <c r="K18" s="206"/>
      <c r="L18" s="206"/>
      <c r="M18" s="206"/>
      <c r="N18" s="206"/>
      <c r="O18" s="206"/>
      <c r="P18" s="206"/>
      <c r="Q18" s="206"/>
      <c r="R18" s="206"/>
      <c r="S18" s="206"/>
      <c r="T18" s="206"/>
      <c r="U18" s="206"/>
      <c r="V18" s="219" t="s">
        <v>342</v>
      </c>
    </row>
    <row r="19" spans="2:22" s="3" customFormat="1" ht="21" customHeight="1"/>
    <row r="20" spans="2:22" s="3" customFormat="1" ht="21" customHeight="1"/>
    <row r="21" spans="2:22" s="3" customFormat="1" ht="21" customHeight="1"/>
    <row r="22" spans="2:22" s="3" customFormat="1" ht="21" customHeight="1"/>
    <row r="23" spans="2:22" s="3" customFormat="1" ht="21" customHeight="1"/>
    <row r="24" spans="2:22" s="3" customFormat="1"/>
    <row r="25" spans="2:22" s="3" customFormat="1"/>
    <row r="26" spans="2:22" s="3" customFormat="1"/>
    <row r="27" spans="2:22" s="3" customFormat="1"/>
    <row r="28" spans="2:22" s="3" customFormat="1"/>
    <row r="29" spans="2:22" s="3" customFormat="1"/>
    <row r="30" spans="2:22" s="3" customFormat="1"/>
    <row r="31" spans="2:22" s="3" customFormat="1"/>
  </sheetData>
  <mergeCells count="99">
    <mergeCell ref="B3:D4"/>
    <mergeCell ref="E3:G4"/>
    <mergeCell ref="H3:S3"/>
    <mergeCell ref="T3:V4"/>
    <mergeCell ref="H4:J4"/>
    <mergeCell ref="K4:M4"/>
    <mergeCell ref="N4:P4"/>
    <mergeCell ref="Q4:S4"/>
    <mergeCell ref="T5:V5"/>
    <mergeCell ref="B6:D6"/>
    <mergeCell ref="E6:G6"/>
    <mergeCell ref="H6:J6"/>
    <mergeCell ref="K6:M6"/>
    <mergeCell ref="N6:P6"/>
    <mergeCell ref="Q6:S6"/>
    <mergeCell ref="T6:V6"/>
    <mergeCell ref="B5:D5"/>
    <mergeCell ref="E5:G5"/>
    <mergeCell ref="H5:J5"/>
    <mergeCell ref="K5:M5"/>
    <mergeCell ref="N5:P5"/>
    <mergeCell ref="Q5:S5"/>
    <mergeCell ref="T7:V7"/>
    <mergeCell ref="B8:D8"/>
    <mergeCell ref="E8:G8"/>
    <mergeCell ref="H8:J8"/>
    <mergeCell ref="K8:M8"/>
    <mergeCell ref="N8:P8"/>
    <mergeCell ref="Q8:S8"/>
    <mergeCell ref="T8:V8"/>
    <mergeCell ref="B7:D7"/>
    <mergeCell ref="E7:G7"/>
    <mergeCell ref="H7:J7"/>
    <mergeCell ref="K7:M7"/>
    <mergeCell ref="N7:P7"/>
    <mergeCell ref="Q7:S7"/>
    <mergeCell ref="T9:V9"/>
    <mergeCell ref="B10:D10"/>
    <mergeCell ref="E10:G10"/>
    <mergeCell ref="H10:J10"/>
    <mergeCell ref="K10:M10"/>
    <mergeCell ref="N10:P10"/>
    <mergeCell ref="Q10:S10"/>
    <mergeCell ref="T10:V10"/>
    <mergeCell ref="B9:D9"/>
    <mergeCell ref="E9:G9"/>
    <mergeCell ref="H9:J9"/>
    <mergeCell ref="K9:M9"/>
    <mergeCell ref="N9:P9"/>
    <mergeCell ref="Q9:S9"/>
    <mergeCell ref="T11:V11"/>
    <mergeCell ref="B12:D12"/>
    <mergeCell ref="E12:G12"/>
    <mergeCell ref="H12:J12"/>
    <mergeCell ref="K12:M12"/>
    <mergeCell ref="N12:P12"/>
    <mergeCell ref="Q12:S12"/>
    <mergeCell ref="T12:V12"/>
    <mergeCell ref="B11:D11"/>
    <mergeCell ref="E11:G11"/>
    <mergeCell ref="H11:J11"/>
    <mergeCell ref="K11:M11"/>
    <mergeCell ref="N11:P11"/>
    <mergeCell ref="Q11:S11"/>
    <mergeCell ref="T13:V13"/>
    <mergeCell ref="B14:D14"/>
    <mergeCell ref="E14:G14"/>
    <mergeCell ref="H14:J14"/>
    <mergeCell ref="K14:M14"/>
    <mergeCell ref="N14:P14"/>
    <mergeCell ref="Q14:S14"/>
    <mergeCell ref="T14:V14"/>
    <mergeCell ref="B13:D13"/>
    <mergeCell ref="E13:G13"/>
    <mergeCell ref="H13:J13"/>
    <mergeCell ref="K13:M13"/>
    <mergeCell ref="N13:P13"/>
    <mergeCell ref="Q13:S13"/>
    <mergeCell ref="T17:V17"/>
    <mergeCell ref="B17:D17"/>
    <mergeCell ref="E17:G17"/>
    <mergeCell ref="H17:J17"/>
    <mergeCell ref="K17:M17"/>
    <mergeCell ref="N17:P17"/>
    <mergeCell ref="Q17:S17"/>
    <mergeCell ref="T15:V15"/>
    <mergeCell ref="B16:D16"/>
    <mergeCell ref="E16:G16"/>
    <mergeCell ref="H16:J16"/>
    <mergeCell ref="K16:M16"/>
    <mergeCell ref="N16:P16"/>
    <mergeCell ref="Q16:S16"/>
    <mergeCell ref="T16:V16"/>
    <mergeCell ref="B15:D15"/>
    <mergeCell ref="E15:G15"/>
    <mergeCell ref="H15:J15"/>
    <mergeCell ref="K15:M15"/>
    <mergeCell ref="N15:P15"/>
    <mergeCell ref="Q15:S15"/>
  </mergeCells>
  <phoneticPr fontId="9"/>
  <pageMargins left="0.59055118110236227" right="0.59055118110236227" top="0.59055118110236227" bottom="0.59055118110236227" header="0.31496062992125984" footer="0.31496062992125984"/>
  <pageSetup paperSize="9" firstPageNumber="87" orientation="portrait" useFirstPageNumber="1" r:id="rId1"/>
  <headerFooter alignWithMargins="0">
    <oddHeader>&amp;R&amp;10建　　設</oddHeader>
    <oddFooter>&amp;C－&amp;P－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6"/>
  <sheetViews>
    <sheetView topLeftCell="A13" zoomScaleNormal="100" workbookViewId="0"/>
  </sheetViews>
  <sheetFormatPr defaultRowHeight="13.5"/>
  <cols>
    <col min="1" max="1" width="0.25" style="221" customWidth="1"/>
    <col min="2" max="2" width="3" style="221" customWidth="1"/>
    <col min="3" max="5" width="5.25" style="221" customWidth="1"/>
    <col min="6" max="6" width="5.875" style="221" customWidth="1"/>
    <col min="7" max="7" width="9.5" style="221" customWidth="1"/>
    <col min="8" max="8" width="5.875" style="221" customWidth="1"/>
    <col min="9" max="9" width="9.5" style="221" customWidth="1"/>
    <col min="10" max="10" width="5.875" style="221" customWidth="1"/>
    <col min="11" max="11" width="9.5" style="221" customWidth="1"/>
    <col min="12" max="12" width="5.875" style="221" customWidth="1"/>
    <col min="13" max="13" width="9.5" style="221" customWidth="1"/>
    <col min="14" max="14" width="5.875" style="221" customWidth="1"/>
    <col min="15" max="15" width="9.5" style="221" customWidth="1"/>
    <col min="16" max="16384" width="9" style="221"/>
  </cols>
  <sheetData>
    <row r="1" spans="2:16" ht="24" customHeight="1">
      <c r="B1" s="31" t="s">
        <v>343</v>
      </c>
      <c r="D1" s="222"/>
      <c r="E1" s="222"/>
    </row>
    <row r="2" spans="2:16" ht="24" customHeight="1">
      <c r="O2" s="219" t="s">
        <v>193</v>
      </c>
    </row>
    <row r="3" spans="2:16" ht="22.5" customHeight="1">
      <c r="B3" s="419"/>
      <c r="C3" s="420"/>
      <c r="D3" s="421" t="s">
        <v>1</v>
      </c>
      <c r="E3" s="422"/>
      <c r="F3" s="409" t="s">
        <v>155</v>
      </c>
      <c r="G3" s="423"/>
      <c r="H3" s="409" t="s">
        <v>156</v>
      </c>
      <c r="I3" s="410"/>
      <c r="J3" s="409" t="s">
        <v>257</v>
      </c>
      <c r="K3" s="410"/>
      <c r="L3" s="409" t="s">
        <v>258</v>
      </c>
      <c r="M3" s="410"/>
      <c r="N3" s="409" t="s">
        <v>259</v>
      </c>
      <c r="O3" s="410"/>
    </row>
    <row r="4" spans="2:16" ht="30.75" customHeight="1">
      <c r="B4" s="411" t="s">
        <v>2</v>
      </c>
      <c r="C4" s="412"/>
      <c r="D4" s="413"/>
      <c r="E4" s="414"/>
      <c r="F4" s="111" t="s">
        <v>0</v>
      </c>
      <c r="G4" s="112" t="s">
        <v>194</v>
      </c>
      <c r="H4" s="111" t="s">
        <v>0</v>
      </c>
      <c r="I4" s="113" t="s">
        <v>194</v>
      </c>
      <c r="J4" s="111" t="s">
        <v>0</v>
      </c>
      <c r="K4" s="112" t="s">
        <v>194</v>
      </c>
      <c r="L4" s="111" t="s">
        <v>0</v>
      </c>
      <c r="M4" s="112" t="s">
        <v>194</v>
      </c>
      <c r="N4" s="111" t="s">
        <v>0</v>
      </c>
      <c r="O4" s="113" t="s">
        <v>194</v>
      </c>
    </row>
    <row r="5" spans="2:16" ht="22.5" customHeight="1">
      <c r="B5" s="415" t="s">
        <v>195</v>
      </c>
      <c r="C5" s="430"/>
      <c r="D5" s="430"/>
      <c r="E5" s="431"/>
      <c r="F5" s="114">
        <f t="shared" ref="F5:O5" si="0">F12+F20</f>
        <v>7952</v>
      </c>
      <c r="G5" s="51">
        <f t="shared" si="0"/>
        <v>1414889</v>
      </c>
      <c r="H5" s="114">
        <f t="shared" si="0"/>
        <v>8053</v>
      </c>
      <c r="I5" s="100">
        <f t="shared" si="0"/>
        <v>1447839</v>
      </c>
      <c r="J5" s="114">
        <f t="shared" si="0"/>
        <v>8214</v>
      </c>
      <c r="K5" s="51">
        <f>K12+K20</f>
        <v>1482891</v>
      </c>
      <c r="L5" s="114">
        <f t="shared" si="0"/>
        <v>8278</v>
      </c>
      <c r="M5" s="51">
        <f t="shared" si="0"/>
        <v>1503222</v>
      </c>
      <c r="N5" s="114">
        <f t="shared" si="0"/>
        <v>8428</v>
      </c>
      <c r="O5" s="100">
        <f t="shared" si="0"/>
        <v>1539100</v>
      </c>
      <c r="P5" s="223"/>
    </row>
    <row r="6" spans="2:16" ht="22.5" customHeight="1">
      <c r="B6" s="426" t="s">
        <v>3</v>
      </c>
      <c r="C6" s="424" t="s">
        <v>4</v>
      </c>
      <c r="D6" s="424"/>
      <c r="E6" s="425"/>
      <c r="F6" s="50">
        <v>342</v>
      </c>
      <c r="G6" s="51">
        <v>22517</v>
      </c>
      <c r="H6" s="50">
        <v>339</v>
      </c>
      <c r="I6" s="100">
        <v>22682</v>
      </c>
      <c r="J6" s="50">
        <v>352</v>
      </c>
      <c r="K6" s="51">
        <v>24343</v>
      </c>
      <c r="L6" s="50">
        <v>357</v>
      </c>
      <c r="M6" s="51">
        <v>25443</v>
      </c>
      <c r="N6" s="50">
        <v>376</v>
      </c>
      <c r="O6" s="100">
        <v>28056</v>
      </c>
    </row>
    <row r="7" spans="2:16" ht="22.5" customHeight="1">
      <c r="B7" s="427"/>
      <c r="C7" s="424" t="s">
        <v>5</v>
      </c>
      <c r="D7" s="424"/>
      <c r="E7" s="425"/>
      <c r="F7" s="115">
        <v>1</v>
      </c>
      <c r="G7" s="116">
        <v>207</v>
      </c>
      <c r="H7" s="115">
        <v>1</v>
      </c>
      <c r="I7" s="101">
        <v>207</v>
      </c>
      <c r="J7" s="115">
        <v>1</v>
      </c>
      <c r="K7" s="116">
        <v>207</v>
      </c>
      <c r="L7" s="115">
        <v>1</v>
      </c>
      <c r="M7" s="116">
        <v>207</v>
      </c>
      <c r="N7" s="115">
        <v>1</v>
      </c>
      <c r="O7" s="101">
        <v>207</v>
      </c>
    </row>
    <row r="8" spans="2:16" ht="22.5" customHeight="1">
      <c r="B8" s="427"/>
      <c r="C8" s="424" t="s">
        <v>6</v>
      </c>
      <c r="D8" s="424"/>
      <c r="E8" s="425"/>
      <c r="F8" s="115">
        <v>2</v>
      </c>
      <c r="G8" s="116">
        <v>163</v>
      </c>
      <c r="H8" s="115">
        <v>2</v>
      </c>
      <c r="I8" s="101">
        <v>163</v>
      </c>
      <c r="J8" s="115">
        <v>2</v>
      </c>
      <c r="K8" s="116">
        <v>163</v>
      </c>
      <c r="L8" s="115">
        <v>2</v>
      </c>
      <c r="M8" s="116">
        <v>163</v>
      </c>
      <c r="N8" s="115">
        <v>2</v>
      </c>
      <c r="O8" s="101">
        <v>163</v>
      </c>
    </row>
    <row r="9" spans="2:16" ht="29.25" customHeight="1">
      <c r="B9" s="427"/>
      <c r="C9" s="429" t="s">
        <v>196</v>
      </c>
      <c r="D9" s="424"/>
      <c r="E9" s="425"/>
      <c r="F9" s="50">
        <v>9</v>
      </c>
      <c r="G9" s="51">
        <v>557</v>
      </c>
      <c r="H9" s="50">
        <v>10</v>
      </c>
      <c r="I9" s="100">
        <v>579</v>
      </c>
      <c r="J9" s="50">
        <v>10</v>
      </c>
      <c r="K9" s="51">
        <v>579</v>
      </c>
      <c r="L9" s="50">
        <v>10</v>
      </c>
      <c r="M9" s="51">
        <v>562</v>
      </c>
      <c r="N9" s="50">
        <v>8</v>
      </c>
      <c r="O9" s="100">
        <v>434</v>
      </c>
    </row>
    <row r="10" spans="2:16" ht="22.5" customHeight="1">
      <c r="B10" s="427"/>
      <c r="C10" s="424" t="s">
        <v>14</v>
      </c>
      <c r="D10" s="424"/>
      <c r="E10" s="425"/>
      <c r="F10" s="50">
        <v>21</v>
      </c>
      <c r="G10" s="51">
        <v>2442</v>
      </c>
      <c r="H10" s="50">
        <v>21</v>
      </c>
      <c r="I10" s="100">
        <v>2442</v>
      </c>
      <c r="J10" s="50">
        <v>20</v>
      </c>
      <c r="K10" s="51">
        <v>2207</v>
      </c>
      <c r="L10" s="50">
        <v>20</v>
      </c>
      <c r="M10" s="51">
        <v>2207</v>
      </c>
      <c r="N10" s="50">
        <v>19</v>
      </c>
      <c r="O10" s="100">
        <v>2185</v>
      </c>
    </row>
    <row r="11" spans="2:16" ht="22.5" customHeight="1">
      <c r="B11" s="427"/>
      <c r="C11" s="424" t="s">
        <v>7</v>
      </c>
      <c r="D11" s="424"/>
      <c r="E11" s="425"/>
      <c r="F11" s="50">
        <v>4</v>
      </c>
      <c r="G11" s="51">
        <v>57</v>
      </c>
      <c r="H11" s="50">
        <v>5</v>
      </c>
      <c r="I11" s="100">
        <v>69</v>
      </c>
      <c r="J11" s="50">
        <v>4</v>
      </c>
      <c r="K11" s="51">
        <v>59</v>
      </c>
      <c r="L11" s="50">
        <v>4</v>
      </c>
      <c r="M11" s="51">
        <v>59</v>
      </c>
      <c r="N11" s="50">
        <v>4</v>
      </c>
      <c r="O11" s="100">
        <v>59</v>
      </c>
    </row>
    <row r="12" spans="2:16" ht="22.5" customHeight="1">
      <c r="B12" s="432"/>
      <c r="C12" s="424" t="s">
        <v>8</v>
      </c>
      <c r="D12" s="424"/>
      <c r="E12" s="425"/>
      <c r="F12" s="50">
        <v>379</v>
      </c>
      <c r="G12" s="51">
        <v>25943</v>
      </c>
      <c r="H12" s="50">
        <v>378</v>
      </c>
      <c r="I12" s="100">
        <v>26142</v>
      </c>
      <c r="J12" s="50">
        <f t="shared" ref="J12:O12" si="1">SUM(J6:J11)</f>
        <v>389</v>
      </c>
      <c r="K12" s="51">
        <f t="shared" si="1"/>
        <v>27558</v>
      </c>
      <c r="L12" s="50">
        <f t="shared" si="1"/>
        <v>394</v>
      </c>
      <c r="M12" s="51">
        <f t="shared" si="1"/>
        <v>28641</v>
      </c>
      <c r="N12" s="50">
        <f t="shared" si="1"/>
        <v>410</v>
      </c>
      <c r="O12" s="100">
        <f t="shared" si="1"/>
        <v>31104</v>
      </c>
    </row>
    <row r="13" spans="2:16" ht="28.5" customHeight="1">
      <c r="B13" s="426" t="s">
        <v>9</v>
      </c>
      <c r="C13" s="429" t="s">
        <v>197</v>
      </c>
      <c r="D13" s="424"/>
      <c r="E13" s="425"/>
      <c r="F13" s="50">
        <v>387</v>
      </c>
      <c r="G13" s="51">
        <v>188053</v>
      </c>
      <c r="H13" s="50">
        <v>392</v>
      </c>
      <c r="I13" s="100">
        <v>195968</v>
      </c>
      <c r="J13" s="50">
        <v>396</v>
      </c>
      <c r="K13" s="51">
        <v>199413</v>
      </c>
      <c r="L13" s="50">
        <v>404</v>
      </c>
      <c r="M13" s="51">
        <v>199200</v>
      </c>
      <c r="N13" s="50">
        <v>407</v>
      </c>
      <c r="O13" s="100">
        <v>199729</v>
      </c>
    </row>
    <row r="14" spans="2:16" ht="22.5" customHeight="1">
      <c r="B14" s="427"/>
      <c r="C14" s="424" t="s">
        <v>10</v>
      </c>
      <c r="D14" s="424"/>
      <c r="E14" s="425"/>
      <c r="F14" s="50">
        <v>6470</v>
      </c>
      <c r="G14" s="51">
        <v>928570</v>
      </c>
      <c r="H14" s="50">
        <v>6561</v>
      </c>
      <c r="I14" s="100">
        <v>949244</v>
      </c>
      <c r="J14" s="50">
        <v>6712</v>
      </c>
      <c r="K14" s="51">
        <v>972520</v>
      </c>
      <c r="L14" s="50">
        <v>6769</v>
      </c>
      <c r="M14" s="51">
        <v>995044</v>
      </c>
      <c r="N14" s="50">
        <v>6897</v>
      </c>
      <c r="O14" s="100">
        <v>1030073</v>
      </c>
    </row>
    <row r="15" spans="2:16" ht="22.5" customHeight="1">
      <c r="B15" s="427"/>
      <c r="C15" s="424" t="s">
        <v>11</v>
      </c>
      <c r="D15" s="424"/>
      <c r="E15" s="425"/>
      <c r="F15" s="115" t="s">
        <v>198</v>
      </c>
      <c r="G15" s="116" t="s">
        <v>198</v>
      </c>
      <c r="H15" s="115" t="s">
        <v>198</v>
      </c>
      <c r="I15" s="101" t="s">
        <v>198</v>
      </c>
      <c r="J15" s="115" t="s">
        <v>198</v>
      </c>
      <c r="K15" s="116" t="s">
        <v>198</v>
      </c>
      <c r="L15" s="115" t="s">
        <v>198</v>
      </c>
      <c r="M15" s="116" t="s">
        <v>198</v>
      </c>
      <c r="N15" s="115" t="s">
        <v>348</v>
      </c>
      <c r="O15" s="101" t="s">
        <v>348</v>
      </c>
    </row>
    <row r="16" spans="2:16" ht="22.5" customHeight="1">
      <c r="B16" s="427"/>
      <c r="C16" s="424" t="s">
        <v>12</v>
      </c>
      <c r="D16" s="424"/>
      <c r="E16" s="425"/>
      <c r="F16" s="115" t="s">
        <v>198</v>
      </c>
      <c r="G16" s="116" t="s">
        <v>198</v>
      </c>
      <c r="H16" s="115" t="s">
        <v>198</v>
      </c>
      <c r="I16" s="101" t="s">
        <v>198</v>
      </c>
      <c r="J16" s="115" t="s">
        <v>198</v>
      </c>
      <c r="K16" s="116" t="s">
        <v>198</v>
      </c>
      <c r="L16" s="115" t="s">
        <v>198</v>
      </c>
      <c r="M16" s="116" t="s">
        <v>198</v>
      </c>
      <c r="N16" s="115" t="s">
        <v>348</v>
      </c>
      <c r="O16" s="101" t="s">
        <v>348</v>
      </c>
    </row>
    <row r="17" spans="2:16" ht="22.5" customHeight="1">
      <c r="B17" s="427"/>
      <c r="C17" s="424" t="s">
        <v>13</v>
      </c>
      <c r="D17" s="424"/>
      <c r="E17" s="425"/>
      <c r="F17" s="50">
        <v>29</v>
      </c>
      <c r="G17" s="51">
        <v>75290</v>
      </c>
      <c r="H17" s="50">
        <v>34</v>
      </c>
      <c r="I17" s="100">
        <v>79774</v>
      </c>
      <c r="J17" s="50">
        <v>34</v>
      </c>
      <c r="K17" s="51">
        <v>79774</v>
      </c>
      <c r="L17" s="50">
        <v>35</v>
      </c>
      <c r="M17" s="51">
        <v>80640</v>
      </c>
      <c r="N17" s="50">
        <v>33</v>
      </c>
      <c r="O17" s="100">
        <v>77339</v>
      </c>
    </row>
    <row r="18" spans="2:16" ht="22.5" customHeight="1">
      <c r="B18" s="427"/>
      <c r="C18" s="424" t="s">
        <v>14</v>
      </c>
      <c r="D18" s="424"/>
      <c r="E18" s="425"/>
      <c r="F18" s="50">
        <v>414</v>
      </c>
      <c r="G18" s="51">
        <v>98599</v>
      </c>
      <c r="H18" s="50">
        <v>408</v>
      </c>
      <c r="I18" s="100">
        <v>97080</v>
      </c>
      <c r="J18" s="50">
        <v>405</v>
      </c>
      <c r="K18" s="51">
        <v>104313</v>
      </c>
      <c r="L18" s="50">
        <v>398</v>
      </c>
      <c r="M18" s="51">
        <v>100417</v>
      </c>
      <c r="N18" s="50">
        <v>396</v>
      </c>
      <c r="O18" s="100">
        <v>99190</v>
      </c>
    </row>
    <row r="19" spans="2:16" ht="22.5" customHeight="1">
      <c r="B19" s="427"/>
      <c r="C19" s="424" t="s">
        <v>7</v>
      </c>
      <c r="D19" s="424"/>
      <c r="E19" s="425"/>
      <c r="F19" s="50">
        <v>273</v>
      </c>
      <c r="G19" s="51">
        <v>98434</v>
      </c>
      <c r="H19" s="50">
        <v>280</v>
      </c>
      <c r="I19" s="100">
        <v>99631</v>
      </c>
      <c r="J19" s="50">
        <v>278</v>
      </c>
      <c r="K19" s="51">
        <v>99313</v>
      </c>
      <c r="L19" s="50">
        <v>278</v>
      </c>
      <c r="M19" s="51">
        <v>99280</v>
      </c>
      <c r="N19" s="50">
        <v>285</v>
      </c>
      <c r="O19" s="100">
        <v>101665</v>
      </c>
    </row>
    <row r="20" spans="2:16" ht="22.5" customHeight="1">
      <c r="B20" s="428"/>
      <c r="C20" s="417" t="s">
        <v>8</v>
      </c>
      <c r="D20" s="417"/>
      <c r="E20" s="418"/>
      <c r="F20" s="52">
        <f t="shared" ref="F20:O20" si="2">SUM(F13:F19)</f>
        <v>7573</v>
      </c>
      <c r="G20" s="53">
        <f t="shared" si="2"/>
        <v>1388946</v>
      </c>
      <c r="H20" s="52">
        <f t="shared" si="2"/>
        <v>7675</v>
      </c>
      <c r="I20" s="117">
        <f t="shared" si="2"/>
        <v>1421697</v>
      </c>
      <c r="J20" s="52">
        <f t="shared" si="2"/>
        <v>7825</v>
      </c>
      <c r="K20" s="53">
        <f t="shared" si="2"/>
        <v>1455333</v>
      </c>
      <c r="L20" s="52">
        <f t="shared" si="2"/>
        <v>7884</v>
      </c>
      <c r="M20" s="53">
        <f t="shared" si="2"/>
        <v>1474581</v>
      </c>
      <c r="N20" s="52">
        <f t="shared" si="2"/>
        <v>8018</v>
      </c>
      <c r="O20" s="117">
        <f t="shared" si="2"/>
        <v>1507996</v>
      </c>
    </row>
    <row r="21" spans="2:16" ht="22.5" customHeight="1">
      <c r="O21" s="219" t="s">
        <v>260</v>
      </c>
    </row>
    <row r="22" spans="2:16" ht="22.5" customHeight="1">
      <c r="B22" s="31" t="s">
        <v>344</v>
      </c>
    </row>
    <row r="23" spans="2:16" ht="22.5" customHeight="1">
      <c r="O23" s="219" t="s">
        <v>193</v>
      </c>
    </row>
    <row r="24" spans="2:16" ht="22.5" customHeight="1">
      <c r="B24" s="419"/>
      <c r="C24" s="420"/>
      <c r="D24" s="421" t="s">
        <v>1</v>
      </c>
      <c r="E24" s="422"/>
      <c r="F24" s="409" t="s">
        <v>155</v>
      </c>
      <c r="G24" s="423"/>
      <c r="H24" s="409" t="s">
        <v>156</v>
      </c>
      <c r="I24" s="410"/>
      <c r="J24" s="409" t="s">
        <v>257</v>
      </c>
      <c r="K24" s="410"/>
      <c r="L24" s="409" t="s">
        <v>258</v>
      </c>
      <c r="M24" s="410"/>
      <c r="N24" s="409" t="s">
        <v>259</v>
      </c>
      <c r="O24" s="410"/>
      <c r="P24" s="223"/>
    </row>
    <row r="25" spans="2:16" ht="30.75" customHeight="1">
      <c r="B25" s="411" t="s">
        <v>2</v>
      </c>
      <c r="C25" s="412"/>
      <c r="D25" s="413"/>
      <c r="E25" s="414"/>
      <c r="F25" s="111" t="s">
        <v>0</v>
      </c>
      <c r="G25" s="112" t="s">
        <v>194</v>
      </c>
      <c r="H25" s="111" t="s">
        <v>0</v>
      </c>
      <c r="I25" s="112" t="s">
        <v>194</v>
      </c>
      <c r="J25" s="111" t="s">
        <v>0</v>
      </c>
      <c r="K25" s="112" t="s">
        <v>194</v>
      </c>
      <c r="L25" s="111" t="s">
        <v>0</v>
      </c>
      <c r="M25" s="112" t="s">
        <v>194</v>
      </c>
      <c r="N25" s="111" t="s">
        <v>0</v>
      </c>
      <c r="O25" s="113" t="s">
        <v>194</v>
      </c>
    </row>
    <row r="26" spans="2:16" ht="30" customHeight="1">
      <c r="B26" s="415" t="s">
        <v>199</v>
      </c>
      <c r="C26" s="416"/>
      <c r="D26" s="416"/>
      <c r="E26" s="416"/>
      <c r="F26" s="50">
        <v>7952</v>
      </c>
      <c r="G26" s="51">
        <v>1414889</v>
      </c>
      <c r="H26" s="50">
        <v>8053</v>
      </c>
      <c r="I26" s="100">
        <v>1447839</v>
      </c>
      <c r="J26" s="50">
        <f t="shared" ref="J26:O26" si="3">SUM(J27:J33)</f>
        <v>8214</v>
      </c>
      <c r="K26" s="51">
        <f t="shared" si="3"/>
        <v>1482891</v>
      </c>
      <c r="L26" s="50">
        <f t="shared" si="3"/>
        <v>8278</v>
      </c>
      <c r="M26" s="51">
        <f t="shared" si="3"/>
        <v>1503222</v>
      </c>
      <c r="N26" s="50">
        <f t="shared" si="3"/>
        <v>8428</v>
      </c>
      <c r="O26" s="100">
        <f t="shared" si="3"/>
        <v>1539100</v>
      </c>
    </row>
    <row r="27" spans="2:16" ht="30" customHeight="1">
      <c r="B27" s="405" t="s">
        <v>15</v>
      </c>
      <c r="C27" s="403"/>
      <c r="D27" s="403"/>
      <c r="E27" s="404"/>
      <c r="F27" s="50">
        <v>379</v>
      </c>
      <c r="G27" s="51">
        <v>25943</v>
      </c>
      <c r="H27" s="50">
        <v>378</v>
      </c>
      <c r="I27" s="100">
        <v>26142</v>
      </c>
      <c r="J27" s="224">
        <v>389</v>
      </c>
      <c r="K27" s="51">
        <v>27558</v>
      </c>
      <c r="L27" s="50">
        <v>394</v>
      </c>
      <c r="M27" s="51">
        <v>28641</v>
      </c>
      <c r="N27" s="50">
        <v>410</v>
      </c>
      <c r="O27" s="100">
        <v>31104</v>
      </c>
    </row>
    <row r="28" spans="2:16" ht="30" customHeight="1">
      <c r="B28" s="402" t="s">
        <v>200</v>
      </c>
      <c r="C28" s="403"/>
      <c r="D28" s="403"/>
      <c r="E28" s="404"/>
      <c r="F28" s="50">
        <v>10</v>
      </c>
      <c r="G28" s="51">
        <v>61103</v>
      </c>
      <c r="H28" s="50">
        <v>9</v>
      </c>
      <c r="I28" s="100">
        <v>61103</v>
      </c>
      <c r="J28" s="50">
        <v>9</v>
      </c>
      <c r="K28" s="51">
        <v>61103</v>
      </c>
      <c r="L28" s="50">
        <v>9</v>
      </c>
      <c r="M28" s="51">
        <v>61103</v>
      </c>
      <c r="N28" s="50">
        <v>9</v>
      </c>
      <c r="O28" s="100">
        <v>61103</v>
      </c>
    </row>
    <row r="29" spans="2:16" ht="30" customHeight="1">
      <c r="B29" s="405" t="s">
        <v>16</v>
      </c>
      <c r="C29" s="403"/>
      <c r="D29" s="403"/>
      <c r="E29" s="404"/>
      <c r="F29" s="50">
        <v>6141</v>
      </c>
      <c r="G29" s="51">
        <v>1097793</v>
      </c>
      <c r="H29" s="50">
        <v>6233</v>
      </c>
      <c r="I29" s="100">
        <v>1127819</v>
      </c>
      <c r="J29" s="50">
        <v>6371</v>
      </c>
      <c r="K29" s="51">
        <v>1151998</v>
      </c>
      <c r="L29" s="50">
        <v>6428</v>
      </c>
      <c r="M29" s="51">
        <v>1170129</v>
      </c>
      <c r="N29" s="50">
        <v>6563</v>
      </c>
      <c r="O29" s="100">
        <v>1198402</v>
      </c>
    </row>
    <row r="30" spans="2:16" ht="30" customHeight="1">
      <c r="B30" s="405" t="s">
        <v>17</v>
      </c>
      <c r="C30" s="403"/>
      <c r="D30" s="403"/>
      <c r="E30" s="404"/>
      <c r="F30" s="50">
        <v>79</v>
      </c>
      <c r="G30" s="51">
        <v>96019</v>
      </c>
      <c r="H30" s="50">
        <v>88</v>
      </c>
      <c r="I30" s="100">
        <v>100240</v>
      </c>
      <c r="J30" s="50">
        <v>92</v>
      </c>
      <c r="K30" s="51">
        <v>108584</v>
      </c>
      <c r="L30" s="50">
        <v>102</v>
      </c>
      <c r="M30" s="51">
        <v>111144</v>
      </c>
      <c r="N30" s="50">
        <v>112</v>
      </c>
      <c r="O30" s="100">
        <v>118383</v>
      </c>
    </row>
    <row r="31" spans="2:16" ht="30" customHeight="1">
      <c r="B31" s="405" t="s">
        <v>18</v>
      </c>
      <c r="C31" s="403"/>
      <c r="D31" s="403"/>
      <c r="E31" s="404"/>
      <c r="F31" s="50">
        <v>479</v>
      </c>
      <c r="G31" s="51">
        <v>84726</v>
      </c>
      <c r="H31" s="50">
        <v>475</v>
      </c>
      <c r="I31" s="100">
        <v>81974</v>
      </c>
      <c r="J31" s="50">
        <v>478</v>
      </c>
      <c r="K31" s="51">
        <v>82221</v>
      </c>
      <c r="L31" s="50">
        <v>476</v>
      </c>
      <c r="M31" s="51">
        <v>80785</v>
      </c>
      <c r="N31" s="50">
        <v>475</v>
      </c>
      <c r="O31" s="100">
        <v>78489</v>
      </c>
    </row>
    <row r="32" spans="2:16" ht="30" customHeight="1">
      <c r="B32" s="402" t="s">
        <v>201</v>
      </c>
      <c r="C32" s="403"/>
      <c r="D32" s="403"/>
      <c r="E32" s="404"/>
      <c r="F32" s="50">
        <v>864</v>
      </c>
      <c r="G32" s="51">
        <v>49305</v>
      </c>
      <c r="H32" s="50">
        <v>870</v>
      </c>
      <c r="I32" s="100">
        <v>50561</v>
      </c>
      <c r="J32" s="50">
        <v>875</v>
      </c>
      <c r="K32" s="51">
        <v>51427</v>
      </c>
      <c r="L32" s="50">
        <v>869</v>
      </c>
      <c r="M32" s="51">
        <v>51420</v>
      </c>
      <c r="N32" s="50">
        <v>859</v>
      </c>
      <c r="O32" s="100">
        <v>51619</v>
      </c>
    </row>
    <row r="33" spans="2:15" ht="30" customHeight="1">
      <c r="B33" s="406" t="s">
        <v>118</v>
      </c>
      <c r="C33" s="407"/>
      <c r="D33" s="407"/>
      <c r="E33" s="408"/>
      <c r="F33" s="52">
        <v>0</v>
      </c>
      <c r="G33" s="53">
        <v>0</v>
      </c>
      <c r="H33" s="118">
        <v>0</v>
      </c>
      <c r="I33" s="102">
        <v>0</v>
      </c>
      <c r="J33" s="118">
        <v>0</v>
      </c>
      <c r="K33" s="225">
        <v>0</v>
      </c>
      <c r="L33" s="52">
        <v>0</v>
      </c>
      <c r="M33" s="53">
        <v>0</v>
      </c>
      <c r="N33" s="118">
        <v>0</v>
      </c>
      <c r="O33" s="102">
        <v>0</v>
      </c>
    </row>
    <row r="34" spans="2:15" ht="22.5" customHeight="1">
      <c r="B34" s="30"/>
      <c r="C34" s="31"/>
      <c r="D34" s="31"/>
      <c r="E34" s="31"/>
      <c r="F34" s="32"/>
      <c r="G34" s="32"/>
      <c r="H34" s="32"/>
      <c r="I34" s="32"/>
      <c r="J34" s="33"/>
      <c r="K34" s="33"/>
      <c r="L34" s="32"/>
      <c r="M34" s="32"/>
      <c r="N34" s="33"/>
      <c r="O34" s="219" t="s">
        <v>260</v>
      </c>
    </row>
    <row r="35" spans="2:15" ht="11.25" customHeight="1">
      <c r="B35" s="30"/>
      <c r="C35" s="31"/>
      <c r="D35" s="31"/>
      <c r="E35" s="31"/>
      <c r="F35" s="32"/>
      <c r="G35" s="32"/>
      <c r="H35" s="32"/>
      <c r="I35" s="32"/>
      <c r="J35" s="33"/>
      <c r="K35" s="33"/>
      <c r="L35" s="32"/>
      <c r="M35" s="32"/>
      <c r="N35" s="33"/>
      <c r="O35" s="33"/>
    </row>
    <row r="36" spans="2:15" ht="22.5" customHeight="1">
      <c r="B36" s="400"/>
      <c r="C36" s="401"/>
      <c r="D36" s="401"/>
      <c r="E36" s="401"/>
      <c r="K36" s="226"/>
      <c r="M36" s="226"/>
      <c r="O36" s="226"/>
    </row>
    <row r="37" spans="2:15" ht="13.5" customHeight="1">
      <c r="B37" s="400"/>
      <c r="C37" s="401"/>
      <c r="D37" s="401"/>
      <c r="E37" s="401"/>
    </row>
    <row r="38" spans="2:15" ht="13.5" customHeight="1"/>
    <row r="39" spans="2:15" ht="13.5" customHeight="1"/>
    <row r="40" spans="2:15" ht="13.5" customHeight="1"/>
    <row r="41" spans="2:15" ht="13.5" customHeight="1"/>
    <row r="42" spans="2:15" ht="13.5" customHeight="1"/>
    <row r="43" spans="2:15" ht="13.5" customHeight="1"/>
    <row r="44" spans="2:15" ht="13.5" customHeight="1"/>
    <row r="45" spans="2:15" ht="13.5" customHeight="1"/>
    <row r="46" spans="2:15" ht="13.5" customHeight="1"/>
  </sheetData>
  <mergeCells count="46">
    <mergeCell ref="N3:O3"/>
    <mergeCell ref="B4:C4"/>
    <mergeCell ref="D4:E4"/>
    <mergeCell ref="B5:E5"/>
    <mergeCell ref="B6:B12"/>
    <mergeCell ref="C6:E6"/>
    <mergeCell ref="C7:E7"/>
    <mergeCell ref="C8:E8"/>
    <mergeCell ref="C9:E9"/>
    <mergeCell ref="C10:E10"/>
    <mergeCell ref="B3:C3"/>
    <mergeCell ref="D3:E3"/>
    <mergeCell ref="F3:G3"/>
    <mergeCell ref="H3:I3"/>
    <mergeCell ref="J3:K3"/>
    <mergeCell ref="L3:M3"/>
    <mergeCell ref="C11:E11"/>
    <mergeCell ref="C12:E12"/>
    <mergeCell ref="B13:B20"/>
    <mergeCell ref="C13:E13"/>
    <mergeCell ref="C14:E14"/>
    <mergeCell ref="C15:E15"/>
    <mergeCell ref="C16:E16"/>
    <mergeCell ref="C17:E17"/>
    <mergeCell ref="C18:E18"/>
    <mergeCell ref="C19:E19"/>
    <mergeCell ref="B27:E27"/>
    <mergeCell ref="C20:E20"/>
    <mergeCell ref="B24:C24"/>
    <mergeCell ref="D24:E24"/>
    <mergeCell ref="F24:G24"/>
    <mergeCell ref="L24:M24"/>
    <mergeCell ref="N24:O24"/>
    <mergeCell ref="B25:C25"/>
    <mergeCell ref="D25:E25"/>
    <mergeCell ref="B26:E26"/>
    <mergeCell ref="H24:I24"/>
    <mergeCell ref="J24:K24"/>
    <mergeCell ref="B36:E36"/>
    <mergeCell ref="B37:E37"/>
    <mergeCell ref="B28:E28"/>
    <mergeCell ref="B29:E29"/>
    <mergeCell ref="B30:E30"/>
    <mergeCell ref="B31:E31"/>
    <mergeCell ref="B32:E32"/>
    <mergeCell ref="B33:E33"/>
  </mergeCells>
  <phoneticPr fontId="9"/>
  <pageMargins left="0.59055118110236227" right="0.59055118110236227" top="0.59055118110236227" bottom="0.6692913385826772" header="0.31496062992125984" footer="0.31496062992125984"/>
  <pageSetup paperSize="9" scale="88" firstPageNumber="88" orientation="portrait" useFirstPageNumber="1" horizontalDpi="4294967294" r:id="rId1"/>
  <headerFooter alignWithMargins="0">
    <oddHeader>&amp;L&amp;10建　　設</oddHeader>
    <oddFooter>&amp;C－&amp;P－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3"/>
  <sheetViews>
    <sheetView topLeftCell="A16" zoomScaleNormal="100" zoomScaleSheetLayoutView="85" workbookViewId="0">
      <selection activeCell="O36" sqref="O36"/>
    </sheetView>
  </sheetViews>
  <sheetFormatPr defaultRowHeight="14.25"/>
  <cols>
    <col min="1" max="1" width="1.875" customWidth="1"/>
    <col min="2" max="2" width="1.375" customWidth="1"/>
    <col min="3" max="3" width="12.125" customWidth="1"/>
    <col min="4" max="4" width="10" customWidth="1"/>
    <col min="5" max="5" width="8" customWidth="1"/>
    <col min="6" max="6" width="10" customWidth="1"/>
    <col min="7" max="8" width="2.5" customWidth="1"/>
    <col min="9" max="9" width="2.125" customWidth="1"/>
    <col min="10" max="14" width="2.5" customWidth="1"/>
    <col min="15" max="15" width="3.5" customWidth="1"/>
    <col min="16" max="18" width="2.5" customWidth="1"/>
    <col min="19" max="19" width="8.625" customWidth="1"/>
  </cols>
  <sheetData>
    <row r="1" spans="1:20" ht="24" customHeight="1">
      <c r="A1" s="40" t="s">
        <v>346</v>
      </c>
    </row>
    <row r="2" spans="1:20" s="54" customFormat="1" ht="15" customHeight="1"/>
    <row r="3" spans="1:20" s="54" customFormat="1" ht="42.75" customHeight="1">
      <c r="A3" s="470" t="s">
        <v>230</v>
      </c>
      <c r="B3" s="471"/>
      <c r="C3" s="472"/>
      <c r="D3" s="76" t="s">
        <v>229</v>
      </c>
      <c r="E3" s="76" t="s">
        <v>228</v>
      </c>
      <c r="F3" s="75" t="s">
        <v>227</v>
      </c>
      <c r="G3" s="462" t="s">
        <v>226</v>
      </c>
      <c r="H3" s="463"/>
      <c r="I3" s="463"/>
      <c r="J3" s="463"/>
      <c r="K3" s="459" t="s">
        <v>225</v>
      </c>
      <c r="L3" s="460"/>
      <c r="M3" s="460"/>
      <c r="N3" s="461"/>
      <c r="S3" s="74"/>
      <c r="T3" s="69"/>
    </row>
    <row r="4" spans="1:20" s="55" customFormat="1" ht="24" customHeight="1">
      <c r="A4" s="473" t="s">
        <v>224</v>
      </c>
      <c r="B4" s="474"/>
      <c r="C4" s="436"/>
      <c r="D4" s="68">
        <v>12730</v>
      </c>
      <c r="E4" s="68">
        <v>35784</v>
      </c>
      <c r="F4" s="67">
        <f>E4/D4</f>
        <v>2.8109976433621369</v>
      </c>
      <c r="G4" s="453" t="s">
        <v>203</v>
      </c>
      <c r="H4" s="464"/>
      <c r="I4" s="464"/>
      <c r="J4" s="465"/>
      <c r="K4" s="453" t="s">
        <v>203</v>
      </c>
      <c r="L4" s="464"/>
      <c r="M4" s="464"/>
      <c r="N4" s="464"/>
      <c r="O4" s="72"/>
      <c r="S4" s="57"/>
    </row>
    <row r="5" spans="1:20" s="55" customFormat="1" ht="24" customHeight="1">
      <c r="A5" s="473" t="s">
        <v>223</v>
      </c>
      <c r="B5" s="474"/>
      <c r="C5" s="436"/>
      <c r="D5" s="68">
        <v>12635</v>
      </c>
      <c r="E5" s="68">
        <v>35564</v>
      </c>
      <c r="F5" s="67">
        <f t="shared" ref="F5:F12" si="0">E5/D5</f>
        <v>2.8147210130589633</v>
      </c>
      <c r="G5" s="453" t="s">
        <v>203</v>
      </c>
      <c r="H5" s="464"/>
      <c r="I5" s="464"/>
      <c r="J5" s="465"/>
      <c r="K5" s="453" t="s">
        <v>203</v>
      </c>
      <c r="L5" s="464"/>
      <c r="M5" s="464"/>
      <c r="N5" s="466"/>
      <c r="S5" s="73"/>
    </row>
    <row r="6" spans="1:20" s="55" customFormat="1" ht="24" customHeight="1">
      <c r="A6" s="473" t="s">
        <v>208</v>
      </c>
      <c r="B6" s="474"/>
      <c r="C6" s="436"/>
      <c r="D6" s="68">
        <v>12425</v>
      </c>
      <c r="E6" s="68">
        <v>35020</v>
      </c>
      <c r="F6" s="67">
        <f t="shared" si="0"/>
        <v>2.8185110663983903</v>
      </c>
      <c r="G6" s="453" t="s">
        <v>203</v>
      </c>
      <c r="H6" s="464"/>
      <c r="I6" s="464"/>
      <c r="J6" s="465"/>
      <c r="K6" s="453" t="s">
        <v>203</v>
      </c>
      <c r="L6" s="464"/>
      <c r="M6" s="464"/>
      <c r="N6" s="466"/>
      <c r="S6" s="73"/>
    </row>
    <row r="7" spans="1:20" s="55" customFormat="1" ht="24" customHeight="1">
      <c r="A7" s="473" t="s">
        <v>207</v>
      </c>
      <c r="B7" s="474"/>
      <c r="C7" s="436"/>
      <c r="D7" s="68">
        <v>5950</v>
      </c>
      <c r="E7" s="68">
        <v>17835</v>
      </c>
      <c r="F7" s="67">
        <f t="shared" si="0"/>
        <v>2.9974789915966387</v>
      </c>
      <c r="G7" s="453" t="s">
        <v>203</v>
      </c>
      <c r="H7" s="464"/>
      <c r="I7" s="464"/>
      <c r="J7" s="465"/>
      <c r="K7" s="453" t="s">
        <v>203</v>
      </c>
      <c r="L7" s="464"/>
      <c r="M7" s="464"/>
      <c r="N7" s="466"/>
      <c r="S7" s="73"/>
    </row>
    <row r="8" spans="1:20" s="55" customFormat="1" ht="24" customHeight="1">
      <c r="A8" s="473" t="s">
        <v>222</v>
      </c>
      <c r="B8" s="474"/>
      <c r="C8" s="436"/>
      <c r="D8" s="68">
        <v>399</v>
      </c>
      <c r="E8" s="68">
        <v>1024</v>
      </c>
      <c r="F8" s="67">
        <f t="shared" si="0"/>
        <v>2.5664160401002505</v>
      </c>
      <c r="G8" s="453" t="s">
        <v>203</v>
      </c>
      <c r="H8" s="464"/>
      <c r="I8" s="464"/>
      <c r="J8" s="465"/>
      <c r="K8" s="453" t="s">
        <v>203</v>
      </c>
      <c r="L8" s="464"/>
      <c r="M8" s="464"/>
      <c r="N8" s="466"/>
      <c r="S8" s="73"/>
    </row>
    <row r="9" spans="1:20" s="55" customFormat="1" ht="24" customHeight="1">
      <c r="A9" s="473" t="s">
        <v>205</v>
      </c>
      <c r="B9" s="474"/>
      <c r="C9" s="436"/>
      <c r="D9" s="68">
        <v>5930</v>
      </c>
      <c r="E9" s="68">
        <v>15716</v>
      </c>
      <c r="F9" s="67">
        <f t="shared" si="0"/>
        <v>2.6502529510961215</v>
      </c>
      <c r="G9" s="453" t="s">
        <v>203</v>
      </c>
      <c r="H9" s="464"/>
      <c r="I9" s="464"/>
      <c r="J9" s="465"/>
      <c r="K9" s="453" t="s">
        <v>203</v>
      </c>
      <c r="L9" s="464"/>
      <c r="M9" s="464"/>
      <c r="N9" s="466"/>
      <c r="S9" s="73"/>
    </row>
    <row r="10" spans="1:20" s="55" customFormat="1" ht="24" customHeight="1">
      <c r="A10" s="473" t="s">
        <v>204</v>
      </c>
      <c r="B10" s="474"/>
      <c r="C10" s="436"/>
      <c r="D10" s="68">
        <v>146</v>
      </c>
      <c r="E10" s="68">
        <v>445</v>
      </c>
      <c r="F10" s="67">
        <f t="shared" si="0"/>
        <v>3.047945205479452</v>
      </c>
      <c r="G10" s="453" t="s">
        <v>203</v>
      </c>
      <c r="H10" s="464"/>
      <c r="I10" s="464"/>
      <c r="J10" s="465"/>
      <c r="K10" s="453" t="s">
        <v>203</v>
      </c>
      <c r="L10" s="464"/>
      <c r="M10" s="464"/>
      <c r="N10" s="466"/>
      <c r="S10" s="73"/>
    </row>
    <row r="11" spans="1:20" s="55" customFormat="1" ht="24" customHeight="1">
      <c r="A11" s="473" t="s">
        <v>202</v>
      </c>
      <c r="B11" s="474"/>
      <c r="C11" s="436"/>
      <c r="D11" s="68">
        <v>210</v>
      </c>
      <c r="E11" s="68">
        <v>544</v>
      </c>
      <c r="F11" s="67">
        <f t="shared" si="0"/>
        <v>2.5904761904761906</v>
      </c>
      <c r="G11" s="453" t="s">
        <v>203</v>
      </c>
      <c r="H11" s="464"/>
      <c r="I11" s="464"/>
      <c r="J11" s="465"/>
      <c r="K11" s="453" t="s">
        <v>203</v>
      </c>
      <c r="L11" s="464"/>
      <c r="M11" s="464"/>
      <c r="N11" s="466"/>
      <c r="S11" s="73"/>
    </row>
    <row r="12" spans="1:20" s="55" customFormat="1" ht="24" customHeight="1">
      <c r="A12" s="475" t="s">
        <v>221</v>
      </c>
      <c r="B12" s="476"/>
      <c r="C12" s="439"/>
      <c r="D12" s="60">
        <v>94</v>
      </c>
      <c r="E12" s="60">
        <v>219</v>
      </c>
      <c r="F12" s="107">
        <f t="shared" si="0"/>
        <v>2.3297872340425534</v>
      </c>
      <c r="G12" s="467" t="s">
        <v>203</v>
      </c>
      <c r="H12" s="468"/>
      <c r="I12" s="468"/>
      <c r="J12" s="469"/>
      <c r="K12" s="467" t="s">
        <v>203</v>
      </c>
      <c r="L12" s="468"/>
      <c r="M12" s="468"/>
      <c r="N12" s="468"/>
      <c r="O12" s="72"/>
      <c r="S12" s="70"/>
    </row>
    <row r="13" spans="1:20" s="55" customFormat="1" ht="24" customHeight="1">
      <c r="A13" s="482" t="s">
        <v>233</v>
      </c>
      <c r="B13" s="482"/>
      <c r="C13" s="482"/>
      <c r="D13" s="482"/>
      <c r="E13" s="482"/>
      <c r="F13" s="71"/>
      <c r="G13" s="57"/>
      <c r="H13" s="57"/>
      <c r="I13" s="57"/>
      <c r="J13" s="57"/>
      <c r="K13" s="57"/>
      <c r="L13" s="57"/>
      <c r="M13" s="57"/>
      <c r="N13" s="57" t="s">
        <v>232</v>
      </c>
      <c r="O13" s="10"/>
      <c r="S13" s="70"/>
    </row>
    <row r="14" spans="1:20" s="55" customFormat="1" ht="24" customHeight="1">
      <c r="A14" s="487" t="s">
        <v>234</v>
      </c>
      <c r="B14" s="487"/>
      <c r="C14" s="487"/>
      <c r="D14" s="487"/>
      <c r="E14" s="487"/>
      <c r="F14" s="71"/>
      <c r="G14" s="57"/>
      <c r="H14" s="57"/>
      <c r="I14" s="57"/>
      <c r="J14" s="57"/>
      <c r="K14" s="57"/>
      <c r="L14" s="57"/>
      <c r="M14" s="57"/>
      <c r="N14" s="57"/>
      <c r="O14" s="10"/>
      <c r="S14" s="70"/>
    </row>
    <row r="15" spans="1:20" s="55" customFormat="1" ht="24" customHeight="1">
      <c r="A15" s="40" t="s">
        <v>347</v>
      </c>
      <c r="G15" s="56"/>
      <c r="H15" s="56"/>
      <c r="I15" s="56"/>
      <c r="J15" s="56"/>
      <c r="K15" s="56"/>
      <c r="L15" s="56"/>
      <c r="M15" s="447"/>
      <c r="N15" s="447"/>
      <c r="O15" s="447"/>
      <c r="P15" s="447"/>
      <c r="Q15" s="447"/>
      <c r="R15" s="447"/>
    </row>
    <row r="16" spans="1:20" s="55" customFormat="1" ht="14.25" customHeight="1">
      <c r="G16" s="447"/>
      <c r="H16" s="447"/>
      <c r="I16" s="447"/>
      <c r="J16" s="447"/>
      <c r="K16" s="447"/>
      <c r="L16" s="447"/>
      <c r="M16" s="447"/>
      <c r="N16" s="447"/>
      <c r="O16" s="447"/>
      <c r="P16" s="447"/>
      <c r="Q16" s="447"/>
      <c r="R16" s="447"/>
    </row>
    <row r="17" spans="1:21" s="55" customFormat="1" ht="15.75" customHeight="1">
      <c r="A17" s="448" t="s">
        <v>220</v>
      </c>
      <c r="B17" s="449"/>
      <c r="C17" s="449"/>
      <c r="D17" s="449" t="s">
        <v>215</v>
      </c>
      <c r="E17" s="449" t="s">
        <v>219</v>
      </c>
      <c r="F17" s="449" t="s">
        <v>218</v>
      </c>
      <c r="G17" s="478" t="s">
        <v>217</v>
      </c>
      <c r="H17" s="478"/>
      <c r="I17" s="478"/>
      <c r="J17" s="478"/>
      <c r="K17" s="478"/>
      <c r="L17" s="478"/>
      <c r="M17" s="478"/>
      <c r="N17" s="478"/>
      <c r="O17" s="478"/>
      <c r="P17" s="478"/>
      <c r="Q17" s="478"/>
      <c r="R17" s="478"/>
      <c r="S17" s="433" t="s">
        <v>216</v>
      </c>
    </row>
    <row r="18" spans="1:21" s="54" customFormat="1" ht="30.75" customHeight="1">
      <c r="A18" s="450"/>
      <c r="B18" s="451"/>
      <c r="C18" s="451"/>
      <c r="D18" s="451"/>
      <c r="E18" s="451"/>
      <c r="F18" s="451"/>
      <c r="G18" s="435" t="s">
        <v>215</v>
      </c>
      <c r="H18" s="435"/>
      <c r="I18" s="435"/>
      <c r="J18" s="452" t="s">
        <v>214</v>
      </c>
      <c r="K18" s="452"/>
      <c r="L18" s="452"/>
      <c r="M18" s="435" t="s">
        <v>213</v>
      </c>
      <c r="N18" s="435"/>
      <c r="O18" s="435"/>
      <c r="P18" s="477" t="s">
        <v>212</v>
      </c>
      <c r="Q18" s="477"/>
      <c r="R18" s="477"/>
      <c r="S18" s="434"/>
      <c r="T18" s="69"/>
    </row>
    <row r="19" spans="1:21" s="55" customFormat="1" ht="24" customHeight="1">
      <c r="A19" s="444" t="s">
        <v>211</v>
      </c>
      <c r="B19" s="445"/>
      <c r="C19" s="445"/>
      <c r="D19" s="446"/>
      <c r="E19" s="68"/>
      <c r="F19" s="67"/>
      <c r="G19" s="452"/>
      <c r="H19" s="452"/>
      <c r="I19" s="452"/>
      <c r="J19" s="452"/>
      <c r="K19" s="452"/>
      <c r="L19" s="452"/>
      <c r="M19" s="452"/>
      <c r="N19" s="452"/>
      <c r="O19" s="452"/>
      <c r="P19" s="452"/>
      <c r="Q19" s="452"/>
      <c r="R19" s="452"/>
      <c r="S19" s="59"/>
    </row>
    <row r="20" spans="1:21" s="55" customFormat="1" ht="24" customHeight="1">
      <c r="A20" s="438" t="s">
        <v>209</v>
      </c>
      <c r="B20" s="437"/>
      <c r="C20" s="437"/>
      <c r="D20" s="62">
        <v>12635</v>
      </c>
      <c r="E20" s="62">
        <v>5582</v>
      </c>
      <c r="F20" s="62">
        <v>41</v>
      </c>
      <c r="G20" s="453">
        <f t="shared" ref="G20:G26" si="1">SUM(J20:R20)</f>
        <v>6988</v>
      </c>
      <c r="H20" s="454"/>
      <c r="I20" s="455"/>
      <c r="J20" s="453">
        <v>914</v>
      </c>
      <c r="K20" s="454"/>
      <c r="L20" s="455"/>
      <c r="M20" s="453">
        <v>5635</v>
      </c>
      <c r="N20" s="454"/>
      <c r="O20" s="455"/>
      <c r="P20" s="453">
        <v>439</v>
      </c>
      <c r="Q20" s="454"/>
      <c r="R20" s="455"/>
      <c r="S20" s="59">
        <v>24</v>
      </c>
    </row>
    <row r="21" spans="1:21" s="55" customFormat="1" ht="24" customHeight="1">
      <c r="A21" s="64"/>
      <c r="B21" s="436" t="s">
        <v>208</v>
      </c>
      <c r="C21" s="437"/>
      <c r="D21" s="62">
        <v>12425</v>
      </c>
      <c r="E21" s="62">
        <v>5452</v>
      </c>
      <c r="F21" s="62">
        <v>41</v>
      </c>
      <c r="G21" s="453">
        <f t="shared" si="1"/>
        <v>6913</v>
      </c>
      <c r="H21" s="454"/>
      <c r="I21" s="455"/>
      <c r="J21" s="453">
        <v>889</v>
      </c>
      <c r="K21" s="454"/>
      <c r="L21" s="455"/>
      <c r="M21" s="453">
        <v>5586</v>
      </c>
      <c r="N21" s="454"/>
      <c r="O21" s="455"/>
      <c r="P21" s="453">
        <v>438</v>
      </c>
      <c r="Q21" s="454"/>
      <c r="R21" s="455"/>
      <c r="S21" s="59">
        <v>19</v>
      </c>
    </row>
    <row r="22" spans="1:21" s="55" customFormat="1" ht="24" customHeight="1">
      <c r="A22" s="441"/>
      <c r="B22" s="442"/>
      <c r="C22" s="63" t="s">
        <v>207</v>
      </c>
      <c r="D22" s="62">
        <v>5950</v>
      </c>
      <c r="E22" s="62">
        <v>5306</v>
      </c>
      <c r="F22" s="62">
        <v>21</v>
      </c>
      <c r="G22" s="453">
        <f t="shared" si="1"/>
        <v>611</v>
      </c>
      <c r="H22" s="454"/>
      <c r="I22" s="455"/>
      <c r="J22" s="452">
        <v>187</v>
      </c>
      <c r="K22" s="452"/>
      <c r="L22" s="452"/>
      <c r="M22" s="452">
        <v>195</v>
      </c>
      <c r="N22" s="452"/>
      <c r="O22" s="452"/>
      <c r="P22" s="452">
        <v>229</v>
      </c>
      <c r="Q22" s="452"/>
      <c r="R22" s="452"/>
      <c r="S22" s="59">
        <v>12</v>
      </c>
    </row>
    <row r="23" spans="1:21" s="55" customFormat="1" ht="24" customHeight="1">
      <c r="A23" s="441"/>
      <c r="B23" s="442"/>
      <c r="C23" s="63" t="s">
        <v>206</v>
      </c>
      <c r="D23" s="62">
        <v>399</v>
      </c>
      <c r="E23" s="104" t="s">
        <v>203</v>
      </c>
      <c r="F23" s="104" t="s">
        <v>203</v>
      </c>
      <c r="G23" s="464">
        <f t="shared" si="1"/>
        <v>399</v>
      </c>
      <c r="H23" s="454"/>
      <c r="I23" s="455"/>
      <c r="J23" s="452" t="s">
        <v>203</v>
      </c>
      <c r="K23" s="452"/>
      <c r="L23" s="452"/>
      <c r="M23" s="452">
        <v>399</v>
      </c>
      <c r="N23" s="452"/>
      <c r="O23" s="452"/>
      <c r="P23" s="452" t="s">
        <v>203</v>
      </c>
      <c r="Q23" s="452"/>
      <c r="R23" s="452"/>
      <c r="S23" s="59" t="s">
        <v>203</v>
      </c>
      <c r="T23" s="58"/>
      <c r="U23" s="57"/>
    </row>
    <row r="24" spans="1:21" s="55" customFormat="1" ht="24" customHeight="1">
      <c r="A24" s="441"/>
      <c r="B24" s="442"/>
      <c r="C24" s="63" t="s">
        <v>205</v>
      </c>
      <c r="D24" s="62">
        <v>5930</v>
      </c>
      <c r="E24" s="62">
        <v>136</v>
      </c>
      <c r="F24" s="62">
        <v>20</v>
      </c>
      <c r="G24" s="453">
        <f t="shared" si="1"/>
        <v>5767</v>
      </c>
      <c r="H24" s="454"/>
      <c r="I24" s="455"/>
      <c r="J24" s="452">
        <v>695</v>
      </c>
      <c r="K24" s="452"/>
      <c r="L24" s="452"/>
      <c r="M24" s="452">
        <v>4868</v>
      </c>
      <c r="N24" s="452"/>
      <c r="O24" s="452"/>
      <c r="P24" s="452">
        <v>204</v>
      </c>
      <c r="Q24" s="452"/>
      <c r="R24" s="452"/>
      <c r="S24" s="59">
        <v>7</v>
      </c>
    </row>
    <row r="25" spans="1:21" s="55" customFormat="1" ht="24" customHeight="1">
      <c r="A25" s="441"/>
      <c r="B25" s="442"/>
      <c r="C25" s="63" t="s">
        <v>204</v>
      </c>
      <c r="D25" s="62">
        <v>146</v>
      </c>
      <c r="E25" s="62">
        <v>10</v>
      </c>
      <c r="F25" s="104" t="s">
        <v>203</v>
      </c>
      <c r="G25" s="464">
        <f t="shared" si="1"/>
        <v>136</v>
      </c>
      <c r="H25" s="454"/>
      <c r="I25" s="455"/>
      <c r="J25" s="452">
        <v>7</v>
      </c>
      <c r="K25" s="452"/>
      <c r="L25" s="452"/>
      <c r="M25" s="452">
        <v>124</v>
      </c>
      <c r="N25" s="452"/>
      <c r="O25" s="452"/>
      <c r="P25" s="452">
        <v>5</v>
      </c>
      <c r="Q25" s="452"/>
      <c r="R25" s="452"/>
      <c r="S25" s="59" t="s">
        <v>203</v>
      </c>
    </row>
    <row r="26" spans="1:21" s="55" customFormat="1" ht="24" customHeight="1">
      <c r="A26" s="61"/>
      <c r="B26" s="439" t="s">
        <v>202</v>
      </c>
      <c r="C26" s="440"/>
      <c r="D26" s="60">
        <v>210</v>
      </c>
      <c r="E26" s="60">
        <v>130</v>
      </c>
      <c r="F26" s="105" t="s">
        <v>203</v>
      </c>
      <c r="G26" s="468">
        <f t="shared" si="1"/>
        <v>75</v>
      </c>
      <c r="H26" s="480"/>
      <c r="I26" s="481"/>
      <c r="J26" s="479">
        <v>25</v>
      </c>
      <c r="K26" s="479"/>
      <c r="L26" s="479"/>
      <c r="M26" s="479">
        <v>49</v>
      </c>
      <c r="N26" s="479"/>
      <c r="O26" s="479"/>
      <c r="P26" s="479">
        <v>1</v>
      </c>
      <c r="Q26" s="479"/>
      <c r="R26" s="479"/>
      <c r="S26" s="103">
        <v>5</v>
      </c>
    </row>
    <row r="27" spans="1:21" s="55" customFormat="1" ht="24" customHeight="1">
      <c r="A27" s="484" t="s">
        <v>210</v>
      </c>
      <c r="B27" s="485"/>
      <c r="C27" s="485"/>
      <c r="D27" s="486"/>
      <c r="E27" s="66"/>
      <c r="F27" s="66"/>
      <c r="G27" s="483"/>
      <c r="H27" s="483"/>
      <c r="I27" s="483"/>
      <c r="J27" s="483"/>
      <c r="K27" s="483"/>
      <c r="L27" s="483"/>
      <c r="M27" s="483"/>
      <c r="N27" s="483"/>
      <c r="O27" s="483"/>
      <c r="P27" s="483"/>
      <c r="Q27" s="483"/>
      <c r="R27" s="483"/>
      <c r="S27" s="65"/>
    </row>
    <row r="28" spans="1:21" s="55" customFormat="1" ht="24" customHeight="1">
      <c r="A28" s="438" t="s">
        <v>209</v>
      </c>
      <c r="B28" s="437"/>
      <c r="C28" s="437"/>
      <c r="D28" s="62">
        <v>35564</v>
      </c>
      <c r="E28" s="62">
        <v>16735</v>
      </c>
      <c r="F28" s="62">
        <v>117</v>
      </c>
      <c r="G28" s="453">
        <f t="shared" ref="G28" si="2">SUM(J28:R28)</f>
        <v>18652</v>
      </c>
      <c r="H28" s="454"/>
      <c r="I28" s="455"/>
      <c r="J28" s="453">
        <v>2217</v>
      </c>
      <c r="K28" s="454"/>
      <c r="L28" s="455"/>
      <c r="M28" s="456">
        <v>15115</v>
      </c>
      <c r="N28" s="457"/>
      <c r="O28" s="458"/>
      <c r="P28" s="453">
        <v>1320</v>
      </c>
      <c r="Q28" s="454"/>
      <c r="R28" s="455"/>
      <c r="S28" s="59">
        <v>60</v>
      </c>
    </row>
    <row r="29" spans="1:21" s="55" customFormat="1" ht="24" customHeight="1">
      <c r="A29" s="64"/>
      <c r="B29" s="436" t="s">
        <v>208</v>
      </c>
      <c r="C29" s="437"/>
      <c r="D29" s="62">
        <v>35020</v>
      </c>
      <c r="E29" s="62">
        <v>16391</v>
      </c>
      <c r="F29" s="62">
        <v>117</v>
      </c>
      <c r="G29" s="453">
        <f t="shared" ref="G29:G34" si="3">SUM(J29:R29)</f>
        <v>18460</v>
      </c>
      <c r="H29" s="454"/>
      <c r="I29" s="455"/>
      <c r="J29" s="453">
        <v>2141</v>
      </c>
      <c r="K29" s="454"/>
      <c r="L29" s="455"/>
      <c r="M29" s="456">
        <v>15001</v>
      </c>
      <c r="N29" s="457"/>
      <c r="O29" s="458"/>
      <c r="P29" s="453">
        <v>1318</v>
      </c>
      <c r="Q29" s="454"/>
      <c r="R29" s="455"/>
      <c r="S29" s="59">
        <v>52</v>
      </c>
    </row>
    <row r="30" spans="1:21" s="55" customFormat="1" ht="24" customHeight="1">
      <c r="A30" s="441"/>
      <c r="B30" s="442"/>
      <c r="C30" s="63" t="s">
        <v>207</v>
      </c>
      <c r="D30" s="62">
        <v>17835</v>
      </c>
      <c r="E30" s="62">
        <v>15939</v>
      </c>
      <c r="F30" s="62">
        <v>68</v>
      </c>
      <c r="G30" s="453">
        <f t="shared" si="3"/>
        <v>1793</v>
      </c>
      <c r="H30" s="454"/>
      <c r="I30" s="455"/>
      <c r="J30" s="452">
        <v>525</v>
      </c>
      <c r="K30" s="452"/>
      <c r="L30" s="452"/>
      <c r="M30" s="452">
        <v>531</v>
      </c>
      <c r="N30" s="452"/>
      <c r="O30" s="452"/>
      <c r="P30" s="452">
        <v>737</v>
      </c>
      <c r="Q30" s="452"/>
      <c r="R30" s="452"/>
      <c r="S30" s="59">
        <v>35</v>
      </c>
    </row>
    <row r="31" spans="1:21" s="55" customFormat="1" ht="24" customHeight="1">
      <c r="A31" s="441"/>
      <c r="B31" s="442"/>
      <c r="C31" s="63" t="s">
        <v>206</v>
      </c>
      <c r="D31" s="62">
        <v>1024</v>
      </c>
      <c r="E31" s="104" t="s">
        <v>203</v>
      </c>
      <c r="F31" s="104" t="s">
        <v>203</v>
      </c>
      <c r="G31" s="453">
        <f t="shared" si="3"/>
        <v>1024</v>
      </c>
      <c r="H31" s="454"/>
      <c r="I31" s="455"/>
      <c r="J31" s="452" t="s">
        <v>203</v>
      </c>
      <c r="K31" s="452"/>
      <c r="L31" s="452"/>
      <c r="M31" s="452">
        <v>1024</v>
      </c>
      <c r="N31" s="452"/>
      <c r="O31" s="452"/>
      <c r="P31" s="452" t="s">
        <v>203</v>
      </c>
      <c r="Q31" s="452"/>
      <c r="R31" s="452"/>
      <c r="S31" s="59" t="s">
        <v>203</v>
      </c>
      <c r="T31" s="58"/>
      <c r="U31" s="57"/>
    </row>
    <row r="32" spans="1:21" s="55" customFormat="1" ht="24" customHeight="1">
      <c r="A32" s="441"/>
      <c r="B32" s="442"/>
      <c r="C32" s="63" t="s">
        <v>205</v>
      </c>
      <c r="D32" s="62">
        <v>15716</v>
      </c>
      <c r="E32" s="62">
        <v>421</v>
      </c>
      <c r="F32" s="62">
        <v>49</v>
      </c>
      <c r="G32" s="453">
        <f t="shared" si="3"/>
        <v>15229</v>
      </c>
      <c r="H32" s="454"/>
      <c r="I32" s="455"/>
      <c r="J32" s="452">
        <v>1601</v>
      </c>
      <c r="K32" s="452"/>
      <c r="L32" s="452"/>
      <c r="M32" s="452">
        <v>13064</v>
      </c>
      <c r="N32" s="452"/>
      <c r="O32" s="452"/>
      <c r="P32" s="452">
        <v>564</v>
      </c>
      <c r="Q32" s="452"/>
      <c r="R32" s="452"/>
      <c r="S32" s="59">
        <v>17</v>
      </c>
    </row>
    <row r="33" spans="1:21" s="55" customFormat="1" ht="24" customHeight="1">
      <c r="A33" s="441"/>
      <c r="B33" s="442"/>
      <c r="C33" s="63" t="s">
        <v>204</v>
      </c>
      <c r="D33" s="62">
        <v>445</v>
      </c>
      <c r="E33" s="62">
        <v>31</v>
      </c>
      <c r="F33" s="104" t="s">
        <v>203</v>
      </c>
      <c r="G33" s="453">
        <f t="shared" si="3"/>
        <v>414</v>
      </c>
      <c r="H33" s="454"/>
      <c r="I33" s="455"/>
      <c r="J33" s="452">
        <v>15</v>
      </c>
      <c r="K33" s="452"/>
      <c r="L33" s="452"/>
      <c r="M33" s="452">
        <v>382</v>
      </c>
      <c r="N33" s="452"/>
      <c r="O33" s="452"/>
      <c r="P33" s="452">
        <v>17</v>
      </c>
      <c r="Q33" s="452"/>
      <c r="R33" s="452"/>
      <c r="S33" s="59" t="s">
        <v>203</v>
      </c>
    </row>
    <row r="34" spans="1:21" s="55" customFormat="1" ht="24" customHeight="1">
      <c r="A34" s="61"/>
      <c r="B34" s="439" t="s">
        <v>202</v>
      </c>
      <c r="C34" s="440"/>
      <c r="D34" s="60">
        <v>544</v>
      </c>
      <c r="E34" s="60">
        <v>344</v>
      </c>
      <c r="F34" s="105" t="s">
        <v>203</v>
      </c>
      <c r="G34" s="467">
        <f t="shared" si="3"/>
        <v>192</v>
      </c>
      <c r="H34" s="480"/>
      <c r="I34" s="481"/>
      <c r="J34" s="467">
        <v>76</v>
      </c>
      <c r="K34" s="468"/>
      <c r="L34" s="469"/>
      <c r="M34" s="467">
        <v>114</v>
      </c>
      <c r="N34" s="468"/>
      <c r="O34" s="469"/>
      <c r="P34" s="467">
        <v>2</v>
      </c>
      <c r="Q34" s="468"/>
      <c r="R34" s="469"/>
      <c r="S34" s="59">
        <v>8</v>
      </c>
      <c r="T34" s="58"/>
      <c r="U34" s="57"/>
    </row>
    <row r="35" spans="1:21" s="55" customFormat="1" ht="18" customHeight="1">
      <c r="G35" s="56"/>
      <c r="H35" s="56"/>
      <c r="I35" s="56"/>
      <c r="J35" s="56"/>
      <c r="K35" s="56"/>
      <c r="L35" s="56"/>
      <c r="M35" s="443" t="s">
        <v>235</v>
      </c>
      <c r="N35" s="443"/>
      <c r="O35" s="443"/>
      <c r="P35" s="443"/>
      <c r="Q35" s="443"/>
      <c r="R35" s="443"/>
      <c r="S35" s="443"/>
    </row>
    <row r="36" spans="1:21" s="55" customFormat="1" ht="30" customHeight="1"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</row>
    <row r="37" spans="1:21" s="55" customFormat="1" ht="30" customHeight="1"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</row>
    <row r="38" spans="1:21" s="55" customFormat="1" ht="30" customHeight="1"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</row>
    <row r="39" spans="1:21" s="55" customFormat="1" ht="30" customHeight="1"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</row>
    <row r="40" spans="1:21" s="55" customFormat="1" ht="30" customHeight="1"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</row>
    <row r="41" spans="1:21" s="55" customFormat="1" ht="30" customHeight="1"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</row>
    <row r="42" spans="1:21" s="55" customFormat="1" ht="30" customHeight="1"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</row>
    <row r="43" spans="1:21" s="55" customFormat="1" ht="30" customHeight="1"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</row>
    <row r="44" spans="1:21" s="55" customFormat="1" ht="30" customHeight="1"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</row>
    <row r="45" spans="1:21" s="55" customFormat="1" ht="30" customHeight="1"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</row>
    <row r="46" spans="1:21" s="55" customFormat="1" ht="30" customHeight="1"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</row>
    <row r="47" spans="1:21" s="55" customFormat="1" ht="13.5"/>
    <row r="48" spans="1:21" s="55" customFormat="1" ht="13.5"/>
    <row r="49" s="55" customFormat="1" ht="13.5"/>
    <row r="50" s="54" customFormat="1" ht="13.5"/>
    <row r="51" s="54" customFormat="1" ht="13.5"/>
    <row r="52" s="54" customFormat="1" ht="13.5"/>
    <row r="53" s="54" customFormat="1" ht="13.5"/>
    <row r="54" s="54" customFormat="1" ht="13.5"/>
    <row r="55" s="54" customFormat="1" ht="13.5"/>
    <row r="56" s="54" customFormat="1" ht="13.5"/>
    <row r="57" s="54" customFormat="1" ht="13.5"/>
    <row r="58" s="54" customFormat="1" ht="13.5"/>
    <row r="59" s="54" customFormat="1" ht="13.5"/>
    <row r="60" s="54" customFormat="1" ht="13.5"/>
    <row r="61" s="54" customFormat="1" ht="13.5"/>
    <row r="62" s="54" customFormat="1" ht="13.5"/>
    <row r="63" s="54" customFormat="1" ht="13.5"/>
  </sheetData>
  <mergeCells count="129">
    <mergeCell ref="A28:C28"/>
    <mergeCell ref="G28:I28"/>
    <mergeCell ref="J28:L28"/>
    <mergeCell ref="M28:O28"/>
    <mergeCell ref="P28:R28"/>
    <mergeCell ref="G27:I27"/>
    <mergeCell ref="J27:L27"/>
    <mergeCell ref="M27:O27"/>
    <mergeCell ref="A6:C6"/>
    <mergeCell ref="A7:C7"/>
    <mergeCell ref="A8:C8"/>
    <mergeCell ref="A9:C9"/>
    <mergeCell ref="A10:C10"/>
    <mergeCell ref="A11:C11"/>
    <mergeCell ref="K7:N7"/>
    <mergeCell ref="G7:J7"/>
    <mergeCell ref="K8:N8"/>
    <mergeCell ref="G8:J8"/>
    <mergeCell ref="K6:N6"/>
    <mergeCell ref="G6:J6"/>
    <mergeCell ref="D17:D18"/>
    <mergeCell ref="E17:E18"/>
    <mergeCell ref="A14:E14"/>
    <mergeCell ref="A32:B32"/>
    <mergeCell ref="G32:I32"/>
    <mergeCell ref="J32:L32"/>
    <mergeCell ref="M32:O32"/>
    <mergeCell ref="P32:R32"/>
    <mergeCell ref="P19:R19"/>
    <mergeCell ref="F17:F18"/>
    <mergeCell ref="P33:R33"/>
    <mergeCell ref="B34:C34"/>
    <mergeCell ref="G34:I34"/>
    <mergeCell ref="J34:L34"/>
    <mergeCell ref="M34:O34"/>
    <mergeCell ref="P34:R34"/>
    <mergeCell ref="A33:B33"/>
    <mergeCell ref="G33:I33"/>
    <mergeCell ref="A27:D27"/>
    <mergeCell ref="G20:I20"/>
    <mergeCell ref="P21:R21"/>
    <mergeCell ref="J22:L22"/>
    <mergeCell ref="M22:O22"/>
    <mergeCell ref="P22:R22"/>
    <mergeCell ref="P24:R24"/>
    <mergeCell ref="P25:R25"/>
    <mergeCell ref="J20:L20"/>
    <mergeCell ref="G30:I30"/>
    <mergeCell ref="J30:L30"/>
    <mergeCell ref="M30:O30"/>
    <mergeCell ref="P30:R30"/>
    <mergeCell ref="J33:L33"/>
    <mergeCell ref="M33:O33"/>
    <mergeCell ref="M23:O23"/>
    <mergeCell ref="P23:R23"/>
    <mergeCell ref="P31:R31"/>
    <mergeCell ref="P27:R27"/>
    <mergeCell ref="J25:L25"/>
    <mergeCell ref="A3:C3"/>
    <mergeCell ref="A4:C4"/>
    <mergeCell ref="A5:C5"/>
    <mergeCell ref="A12:C12"/>
    <mergeCell ref="K5:N5"/>
    <mergeCell ref="G5:J5"/>
    <mergeCell ref="P18:R18"/>
    <mergeCell ref="G17:R17"/>
    <mergeCell ref="J26:L26"/>
    <mergeCell ref="M26:O26"/>
    <mergeCell ref="P26:R26"/>
    <mergeCell ref="G26:I26"/>
    <mergeCell ref="G21:I21"/>
    <mergeCell ref="G22:I22"/>
    <mergeCell ref="G23:I23"/>
    <mergeCell ref="G24:I24"/>
    <mergeCell ref="J18:L18"/>
    <mergeCell ref="M18:O18"/>
    <mergeCell ref="G25:I25"/>
    <mergeCell ref="J24:L24"/>
    <mergeCell ref="M24:O24"/>
    <mergeCell ref="M25:O25"/>
    <mergeCell ref="M20:O20"/>
    <mergeCell ref="A13:E13"/>
    <mergeCell ref="K3:N3"/>
    <mergeCell ref="G3:J3"/>
    <mergeCell ref="K4:N4"/>
    <mergeCell ref="G4:J4"/>
    <mergeCell ref="K11:N11"/>
    <mergeCell ref="G11:J11"/>
    <mergeCell ref="K12:N12"/>
    <mergeCell ref="G12:J12"/>
    <mergeCell ref="J19:L19"/>
    <mergeCell ref="G19:I19"/>
    <mergeCell ref="K9:N9"/>
    <mergeCell ref="G9:J9"/>
    <mergeCell ref="K10:N10"/>
    <mergeCell ref="G10:J10"/>
    <mergeCell ref="M35:S35"/>
    <mergeCell ref="A19:D19"/>
    <mergeCell ref="M15:O15"/>
    <mergeCell ref="P15:R15"/>
    <mergeCell ref="G16:I16"/>
    <mergeCell ref="J16:L16"/>
    <mergeCell ref="M16:O16"/>
    <mergeCell ref="P16:R16"/>
    <mergeCell ref="A17:C18"/>
    <mergeCell ref="M19:O19"/>
    <mergeCell ref="P20:R20"/>
    <mergeCell ref="M21:O21"/>
    <mergeCell ref="J23:L23"/>
    <mergeCell ref="J21:L21"/>
    <mergeCell ref="B29:C29"/>
    <mergeCell ref="G29:I29"/>
    <mergeCell ref="J29:L29"/>
    <mergeCell ref="M29:O29"/>
    <mergeCell ref="A31:B31"/>
    <mergeCell ref="G31:I31"/>
    <mergeCell ref="J31:L31"/>
    <mergeCell ref="M31:O31"/>
    <mergeCell ref="P29:R29"/>
    <mergeCell ref="A30:B30"/>
    <mergeCell ref="S17:S18"/>
    <mergeCell ref="G18:I18"/>
    <mergeCell ref="B21:C21"/>
    <mergeCell ref="A20:C20"/>
    <mergeCell ref="B26:C26"/>
    <mergeCell ref="A25:B25"/>
    <mergeCell ref="A24:B24"/>
    <mergeCell ref="A23:B23"/>
    <mergeCell ref="A22:B22"/>
  </mergeCells>
  <phoneticPr fontId="9"/>
  <pageMargins left="0.59055118110236227" right="0.59055118110236227" top="0.59055118110236227" bottom="0.59055118110236227" header="0.31496062992125984" footer="0.31496062992125984"/>
  <pageSetup paperSize="9" scale="95" firstPageNumber="89" orientation="portrait" useFirstPageNumber="1" r:id="rId1"/>
  <headerFooter alignWithMargins="0">
    <oddHeader>&amp;R&amp;10建　　設</oddHeader>
    <oddFooter>&amp;C－&amp;P－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81</vt:lpstr>
      <vt:lpstr>82</vt:lpstr>
      <vt:lpstr>83</vt:lpstr>
      <vt:lpstr>84</vt:lpstr>
      <vt:lpstr>85</vt:lpstr>
      <vt:lpstr>86</vt:lpstr>
      <vt:lpstr>87</vt:lpstr>
      <vt:lpstr>88</vt:lpstr>
      <vt:lpstr>89</vt:lpstr>
      <vt:lpstr>'81'!Print_Area</vt:lpstr>
      <vt:lpstr>'82'!Print_Area</vt:lpstr>
      <vt:lpstr>'83'!Print_Area</vt:lpstr>
      <vt:lpstr>'84'!Print_Area</vt:lpstr>
      <vt:lpstr>'85'!Print_Area</vt:lpstr>
      <vt:lpstr>'86'!Print_Area</vt:lpstr>
      <vt:lpstr>'87'!Print_Area</vt:lpstr>
      <vt:lpstr>'88'!Print_Area</vt:lpstr>
      <vt:lpstr>'89'!Print_Area</vt:lpstr>
    </vt:vector>
  </TitlesOfParts>
  <Company>ＦＭユーザ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tanaka</dc:creator>
  <cp:lastModifiedBy>S00350</cp:lastModifiedBy>
  <cp:lastPrinted>2019-03-25T02:37:10Z</cp:lastPrinted>
  <dcterms:created xsi:type="dcterms:W3CDTF">1997-11-14T01:13:21Z</dcterms:created>
  <dcterms:modified xsi:type="dcterms:W3CDTF">2021-03-22T08:09:48Z</dcterms:modified>
</cp:coreProperties>
</file>