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higenet-fsv\UserDesktop$\S00350\デスクトップ\統計はえばるH30\"/>
    </mc:Choice>
  </mc:AlternateContent>
  <bookViews>
    <workbookView xWindow="480" yWindow="60" windowWidth="18180" windowHeight="11025"/>
  </bookViews>
  <sheets>
    <sheet name="165" sheetId="1" r:id="rId1"/>
    <sheet name="166" sheetId="5" r:id="rId2"/>
    <sheet name="167" sheetId="6" r:id="rId3"/>
    <sheet name="168" sheetId="7" r:id="rId4"/>
  </sheets>
  <definedNames>
    <definedName name="_xlnm.Print_Area" localSheetId="0">'165'!$A$1:$I$57</definedName>
  </definedNames>
  <calcPr calcId="162913"/>
</workbook>
</file>

<file path=xl/calcChain.xml><?xml version="1.0" encoding="utf-8"?>
<calcChain xmlns="http://schemas.openxmlformats.org/spreadsheetml/2006/main">
  <c r="M36" i="1" l="1"/>
  <c r="L36" i="1"/>
  <c r="P26" i="7"/>
  <c r="O26" i="7"/>
  <c r="N26" i="7"/>
  <c r="Q26" i="7" s="1"/>
  <c r="K26" i="7"/>
  <c r="P25" i="7"/>
  <c r="O25" i="7"/>
  <c r="N25" i="7"/>
  <c r="Q25" i="7" s="1"/>
  <c r="K25" i="7"/>
  <c r="P24" i="7"/>
  <c r="O24" i="7"/>
  <c r="N24" i="7"/>
  <c r="Q24" i="7" s="1"/>
  <c r="K24" i="7"/>
  <c r="P23" i="7"/>
  <c r="O23" i="7"/>
  <c r="N23" i="7"/>
  <c r="Q23" i="7" s="1"/>
  <c r="K23" i="7"/>
  <c r="P22" i="7"/>
  <c r="O22" i="7"/>
  <c r="N22" i="7"/>
  <c r="Q22" i="7" s="1"/>
  <c r="K22" i="7"/>
  <c r="P21" i="7"/>
  <c r="O21" i="7"/>
  <c r="N21" i="7"/>
  <c r="K21" i="7"/>
  <c r="P20" i="7"/>
  <c r="O20" i="7"/>
  <c r="N20" i="7"/>
  <c r="K20" i="7"/>
  <c r="P19" i="7"/>
  <c r="O19" i="7"/>
  <c r="N19" i="7"/>
  <c r="Q19" i="7" s="1"/>
  <c r="K19" i="7"/>
  <c r="P18" i="7"/>
  <c r="O18" i="7"/>
  <c r="N18" i="7"/>
  <c r="Q18" i="7" s="1"/>
  <c r="K18" i="7"/>
  <c r="N17" i="7"/>
  <c r="K17" i="7"/>
  <c r="N16" i="7"/>
  <c r="K16" i="7"/>
  <c r="N15" i="7"/>
  <c r="K15" i="7"/>
  <c r="N14" i="7"/>
  <c r="K14" i="7"/>
  <c r="K13" i="7"/>
  <c r="N12" i="7"/>
  <c r="K12" i="7"/>
  <c r="K11" i="7"/>
  <c r="N10" i="7"/>
  <c r="K10" i="7"/>
  <c r="N9" i="7"/>
  <c r="K9" i="7"/>
  <c r="N8" i="7"/>
  <c r="K8" i="7"/>
  <c r="N7" i="7"/>
  <c r="K7" i="7"/>
  <c r="N6" i="7"/>
  <c r="K6" i="7"/>
  <c r="K5" i="7"/>
  <c r="Q20" i="7" l="1"/>
  <c r="Q21" i="7"/>
  <c r="G22" i="6"/>
  <c r="J22" i="6" s="1"/>
  <c r="G21" i="6"/>
  <c r="J21" i="6" s="1"/>
  <c r="G20" i="6"/>
  <c r="J20" i="6" s="1"/>
  <c r="J19" i="6"/>
  <c r="G19" i="6"/>
  <c r="K19" i="6" s="1"/>
  <c r="G18" i="6"/>
  <c r="K18" i="6" s="1"/>
  <c r="G17" i="6"/>
  <c r="K17" i="6" s="1"/>
  <c r="G16" i="6"/>
  <c r="K16" i="6" s="1"/>
  <c r="G15" i="6"/>
  <c r="K15" i="6" s="1"/>
  <c r="G14" i="6"/>
  <c r="K14" i="6" s="1"/>
  <c r="K13" i="6"/>
  <c r="J13" i="6"/>
  <c r="G13" i="6"/>
  <c r="G12" i="6"/>
  <c r="K12" i="6" s="1"/>
  <c r="G11" i="6"/>
  <c r="K11" i="6" s="1"/>
  <c r="G10" i="6"/>
  <c r="K10" i="6" s="1"/>
  <c r="I9" i="6"/>
  <c r="I23" i="6" s="1"/>
  <c r="F9" i="6"/>
  <c r="F23" i="6" s="1"/>
  <c r="E9" i="6"/>
  <c r="G9" i="6" s="1"/>
  <c r="G8" i="6"/>
  <c r="K8" i="6" s="1"/>
  <c r="K7" i="6"/>
  <c r="J7" i="6"/>
  <c r="G7" i="6"/>
  <c r="G6" i="6"/>
  <c r="J6" i="6" s="1"/>
  <c r="G5" i="6"/>
  <c r="J5" i="6" s="1"/>
  <c r="D27" i="5"/>
  <c r="J27" i="5" s="1"/>
  <c r="D26" i="5"/>
  <c r="J26" i="5" s="1"/>
  <c r="J25" i="5"/>
  <c r="D25" i="5"/>
  <c r="D24" i="5"/>
  <c r="D23" i="5"/>
  <c r="J23" i="5" s="1"/>
  <c r="J22" i="5"/>
  <c r="D15" i="5"/>
  <c r="D14" i="5"/>
  <c r="J14" i="5" s="1"/>
  <c r="D13" i="5"/>
  <c r="J13" i="5" s="1"/>
  <c r="D12" i="5"/>
  <c r="J12" i="5" s="1"/>
  <c r="D11" i="5"/>
  <c r="J11" i="5" s="1"/>
  <c r="D10" i="5"/>
  <c r="J10" i="5" s="1"/>
  <c r="D9" i="5"/>
  <c r="J9" i="5" s="1"/>
  <c r="D8" i="5"/>
  <c r="J8" i="5" s="1"/>
  <c r="D7" i="5"/>
  <c r="J7" i="5" s="1"/>
  <c r="D6" i="5"/>
  <c r="D5" i="5"/>
  <c r="J6" i="5" s="1"/>
  <c r="J10" i="6" l="1"/>
  <c r="J15" i="5"/>
  <c r="J15" i="6"/>
  <c r="J12" i="6"/>
  <c r="J11" i="6"/>
  <c r="J14" i="6"/>
  <c r="J17" i="6"/>
  <c r="K20" i="6"/>
  <c r="K5" i="6"/>
  <c r="J24" i="5"/>
  <c r="K22" i="6"/>
  <c r="J16" i="6"/>
  <c r="J18" i="6"/>
  <c r="K21" i="6"/>
  <c r="K6" i="6"/>
  <c r="J8" i="6"/>
  <c r="G23" i="6"/>
  <c r="H17" i="6" s="1"/>
  <c r="J9" i="6"/>
  <c r="J23" i="6" s="1"/>
  <c r="K9" i="6"/>
  <c r="E23" i="6"/>
  <c r="K23" i="6" l="1"/>
  <c r="H19" i="6"/>
  <c r="H12" i="6"/>
  <c r="H5" i="6"/>
  <c r="H14" i="6"/>
  <c r="H15" i="6"/>
  <c r="H23" i="6"/>
  <c r="H11" i="6"/>
  <c r="H13" i="6"/>
  <c r="H6" i="6"/>
  <c r="H8" i="6"/>
  <c r="H10" i="6"/>
  <c r="H20" i="6"/>
  <c r="H7" i="6"/>
  <c r="H16" i="6"/>
  <c r="H18" i="6"/>
  <c r="H21" i="6"/>
  <c r="H22" i="6"/>
  <c r="H9" i="6"/>
</calcChain>
</file>

<file path=xl/sharedStrings.xml><?xml version="1.0" encoding="utf-8"?>
<sst xmlns="http://schemas.openxmlformats.org/spreadsheetml/2006/main" count="263" uniqueCount="141">
  <si>
    <t>宮平ハイツ</t>
    <rPh sb="0" eb="2">
      <t>ミヤヒラ</t>
    </rPh>
    <phoneticPr fontId="2"/>
  </si>
  <si>
    <t>北丘ハイツ</t>
    <rPh sb="1" eb="2">
      <t>オカ</t>
    </rPh>
    <phoneticPr fontId="2"/>
  </si>
  <si>
    <t>東　新　川</t>
    <phoneticPr fontId="2"/>
  </si>
  <si>
    <t>第二　団地</t>
    <phoneticPr fontId="2"/>
  </si>
  <si>
    <t>第一　団地</t>
    <phoneticPr fontId="2"/>
  </si>
  <si>
    <t>兼本ハイツ</t>
    <phoneticPr fontId="2"/>
  </si>
  <si>
    <t>神　　　里</t>
    <phoneticPr fontId="2"/>
  </si>
  <si>
    <t>山　　　川</t>
    <phoneticPr fontId="2"/>
  </si>
  <si>
    <t>津　嘉　山</t>
    <phoneticPr fontId="2"/>
  </si>
  <si>
    <t>照　　　屋</t>
    <phoneticPr fontId="2"/>
  </si>
  <si>
    <t>喜　屋　武</t>
    <phoneticPr fontId="2"/>
  </si>
  <si>
    <t>本　　　部</t>
    <phoneticPr fontId="2"/>
  </si>
  <si>
    <t>兼　　　城</t>
    <phoneticPr fontId="2"/>
  </si>
  <si>
    <t>宮　　　平</t>
    <phoneticPr fontId="2"/>
  </si>
  <si>
    <t>新　　　川</t>
    <phoneticPr fontId="2"/>
  </si>
  <si>
    <t>大　　　名</t>
    <phoneticPr fontId="2"/>
  </si>
  <si>
    <t>宮　　　城</t>
    <phoneticPr fontId="2"/>
  </si>
  <si>
    <t>与　那　覇</t>
    <phoneticPr fontId="2"/>
  </si>
  <si>
    <t>　女　</t>
    <phoneticPr fontId="2"/>
  </si>
  <si>
    <t>　男　</t>
    <phoneticPr fontId="2"/>
  </si>
  <si>
    <t>投票率</t>
    <phoneticPr fontId="1"/>
  </si>
  <si>
    <t>女</t>
    <rPh sb="0" eb="1">
      <t>オンナ</t>
    </rPh>
    <phoneticPr fontId="2"/>
  </si>
  <si>
    <t>男</t>
    <rPh sb="0" eb="1">
      <t>オトコ</t>
    </rPh>
    <phoneticPr fontId="2"/>
  </si>
  <si>
    <t>総数</t>
    <rPh sb="0" eb="2">
      <t>ソウスウ</t>
    </rPh>
    <phoneticPr fontId="2"/>
  </si>
  <si>
    <t>20年</t>
    <phoneticPr fontId="2"/>
  </si>
  <si>
    <t>19年</t>
    <phoneticPr fontId="2"/>
  </si>
  <si>
    <t>　　 12年</t>
  </si>
  <si>
    <t>　　 11年</t>
  </si>
  <si>
    <t>（△は減）</t>
    <rPh sb="3" eb="4">
      <t>ゲン</t>
    </rPh>
    <phoneticPr fontId="2"/>
  </si>
  <si>
    <t>総　　　数</t>
    <rPh sb="0" eb="5">
      <t>ソウスウ</t>
    </rPh>
    <phoneticPr fontId="2"/>
  </si>
  <si>
    <t>対前年増加数</t>
    <rPh sb="0" eb="1">
      <t>タイ</t>
    </rPh>
    <rPh sb="1" eb="3">
      <t>ゼンネン</t>
    </rPh>
    <rPh sb="3" eb="6">
      <t>ゾウカスウ</t>
    </rPh>
    <phoneticPr fontId="2"/>
  </si>
  <si>
    <t>有　　　権　　　者　　　数</t>
    <rPh sb="0" eb="9">
      <t>ユウケンシャ</t>
    </rPh>
    <rPh sb="12" eb="13">
      <t>スウ</t>
    </rPh>
    <phoneticPr fontId="2"/>
  </si>
  <si>
    <t>年　　　次</t>
    <rPh sb="0" eb="5">
      <t>ネンジ</t>
    </rPh>
    <phoneticPr fontId="2"/>
  </si>
  <si>
    <t>（１）　年次別有権者数の推移</t>
    <rPh sb="4" eb="7">
      <t>ネンジベツ</t>
    </rPh>
    <rPh sb="7" eb="10">
      <t>ユウケンシャ</t>
    </rPh>
    <rPh sb="10" eb="11">
      <t>スウ</t>
    </rPh>
    <rPh sb="12" eb="14">
      <t>スイイ</t>
    </rPh>
    <phoneticPr fontId="2"/>
  </si>
  <si>
    <t>票</t>
    <rPh sb="0" eb="1">
      <t>ヒョウ</t>
    </rPh>
    <phoneticPr fontId="7"/>
  </si>
  <si>
    <t>無　　　効</t>
    <rPh sb="0" eb="1">
      <t>ム</t>
    </rPh>
    <rPh sb="4" eb="5">
      <t>コウ</t>
    </rPh>
    <phoneticPr fontId="7"/>
  </si>
  <si>
    <t>資料：選挙管理委員会</t>
    <phoneticPr fontId="1"/>
  </si>
  <si>
    <t>【選挙結果】</t>
    <rPh sb="1" eb="3">
      <t>センキョ</t>
    </rPh>
    <rPh sb="3" eb="5">
      <t>ケッカ</t>
    </rPh>
    <phoneticPr fontId="7"/>
  </si>
  <si>
    <t>宮平ハイツ</t>
    <rPh sb="0" eb="2">
      <t>ミヤヒラ</t>
    </rPh>
    <phoneticPr fontId="7"/>
  </si>
  <si>
    <t>北丘ハイツ</t>
    <rPh sb="1" eb="2">
      <t>オカ</t>
    </rPh>
    <phoneticPr fontId="7"/>
  </si>
  <si>
    <t>東新川</t>
  </si>
  <si>
    <t>第2団地</t>
    <phoneticPr fontId="7"/>
  </si>
  <si>
    <t>第1団地</t>
    <phoneticPr fontId="7"/>
  </si>
  <si>
    <t>兼本ハイツ（分譲住宅）</t>
  </si>
  <si>
    <t>神里</t>
  </si>
  <si>
    <t>山川</t>
  </si>
  <si>
    <t>津嘉山</t>
  </si>
  <si>
    <t>照屋</t>
  </si>
  <si>
    <t>喜屋武</t>
  </si>
  <si>
    <t>本部</t>
  </si>
  <si>
    <t>兼城</t>
  </si>
  <si>
    <t>宮平</t>
  </si>
  <si>
    <t>新川</t>
  </si>
  <si>
    <t>大名</t>
  </si>
  <si>
    <t>宮城</t>
  </si>
  <si>
    <t>与那覇</t>
  </si>
  <si>
    <t>計</t>
  </si>
  <si>
    <t>女</t>
  </si>
  <si>
    <t>男</t>
  </si>
  <si>
    <t>棄権者数（人）</t>
  </si>
  <si>
    <t>投票者数（人）</t>
  </si>
  <si>
    <t>最高裁判所裁判官国民審査</t>
    <rPh sb="0" eb="2">
      <t>サイコウ</t>
    </rPh>
    <rPh sb="2" eb="8">
      <t>サイバンカン</t>
    </rPh>
    <rPh sb="8" eb="10">
      <t>コクミン</t>
    </rPh>
    <rPh sb="10" eb="12">
      <t>シンサ</t>
    </rPh>
    <phoneticPr fontId="2"/>
  </si>
  <si>
    <t>日</t>
    <rPh sb="0" eb="1">
      <t>ニチ</t>
    </rPh>
    <phoneticPr fontId="2"/>
  </si>
  <si>
    <t>月</t>
    <rPh sb="0" eb="1">
      <t>ツキ</t>
    </rPh>
    <phoneticPr fontId="2"/>
  </si>
  <si>
    <t>年</t>
  </si>
  <si>
    <t>平成</t>
    <rPh sb="0" eb="2">
      <t>ヘイセイ</t>
    </rPh>
    <phoneticPr fontId="2"/>
  </si>
  <si>
    <t>政党　９</t>
    <rPh sb="0" eb="2">
      <t>セイトウ</t>
    </rPh>
    <phoneticPr fontId="2"/>
  </si>
  <si>
    <t>　　　　　〃　　　　　　（比例代表）</t>
    <rPh sb="13" eb="15">
      <t>ヒレイ</t>
    </rPh>
    <rPh sb="15" eb="17">
      <t>ダイヒョウ</t>
    </rPh>
    <phoneticPr fontId="2"/>
  </si>
  <si>
    <t>衆議院議員選挙（小選挙区）</t>
    <rPh sb="0" eb="3">
      <t>シュウギイン</t>
    </rPh>
    <rPh sb="3" eb="5">
      <t>ギイン</t>
    </rPh>
    <rPh sb="5" eb="7">
      <t>センキョ</t>
    </rPh>
    <rPh sb="8" eb="9">
      <t>ショウ</t>
    </rPh>
    <rPh sb="9" eb="12">
      <t>センキョク</t>
    </rPh>
    <phoneticPr fontId="2"/>
  </si>
  <si>
    <t>沖縄県知事選挙</t>
    <rPh sb="0" eb="3">
      <t>オキナワケン</t>
    </rPh>
    <rPh sb="3" eb="5">
      <t>チジ</t>
    </rPh>
    <rPh sb="5" eb="7">
      <t>センキョ</t>
    </rPh>
    <phoneticPr fontId="2"/>
  </si>
  <si>
    <t>南風原町農業委員会委員選挙</t>
    <rPh sb="0" eb="4">
      <t>ハエバルチョウ</t>
    </rPh>
    <rPh sb="4" eb="6">
      <t>ノウギョウ</t>
    </rPh>
    <rPh sb="6" eb="9">
      <t>イインカイ</t>
    </rPh>
    <rPh sb="9" eb="11">
      <t>イイン</t>
    </rPh>
    <rPh sb="11" eb="13">
      <t>センキョ</t>
    </rPh>
    <phoneticPr fontId="2"/>
  </si>
  <si>
    <t>南風原町議会議員選挙</t>
    <rPh sb="0" eb="4">
      <t>ハエバルチョウ</t>
    </rPh>
    <rPh sb="4" eb="6">
      <t>ギカイ</t>
    </rPh>
    <rPh sb="6" eb="8">
      <t>ギイン</t>
    </rPh>
    <rPh sb="8" eb="10">
      <t>センキョ</t>
    </rPh>
    <phoneticPr fontId="2"/>
  </si>
  <si>
    <t>南風原町長選挙</t>
    <rPh sb="0" eb="3">
      <t>ハエバル</t>
    </rPh>
    <rPh sb="3" eb="4">
      <t>チョウギカイ</t>
    </rPh>
    <rPh sb="4" eb="5">
      <t>チョウ</t>
    </rPh>
    <rPh sb="5" eb="7">
      <t>センキョ</t>
    </rPh>
    <phoneticPr fontId="2"/>
  </si>
  <si>
    <t>政党　12</t>
    <rPh sb="0" eb="2">
      <t>セイトウ</t>
    </rPh>
    <phoneticPr fontId="2"/>
  </si>
  <si>
    <t>参議院議員通常選挙（選挙区）</t>
    <rPh sb="0" eb="3">
      <t>サンギイン</t>
    </rPh>
    <rPh sb="3" eb="5">
      <t>ギイン</t>
    </rPh>
    <rPh sb="5" eb="7">
      <t>ツウジョウ</t>
    </rPh>
    <rPh sb="7" eb="9">
      <t>センキョ</t>
    </rPh>
    <rPh sb="10" eb="13">
      <t>センキョク</t>
    </rPh>
    <phoneticPr fontId="2"/>
  </si>
  <si>
    <t>政党　10</t>
    <rPh sb="0" eb="2">
      <t>セイトウ</t>
    </rPh>
    <phoneticPr fontId="2"/>
  </si>
  <si>
    <t>沖縄県議会議員選挙（島尻郡区）</t>
    <rPh sb="0" eb="2">
      <t>オキナワ</t>
    </rPh>
    <rPh sb="2" eb="5">
      <t>ケンギカイ</t>
    </rPh>
    <rPh sb="5" eb="7">
      <t>ギイン</t>
    </rPh>
    <rPh sb="7" eb="9">
      <t>センキョ</t>
    </rPh>
    <rPh sb="10" eb="12">
      <t>シマジリ</t>
    </rPh>
    <rPh sb="12" eb="13">
      <t>グン</t>
    </rPh>
    <rPh sb="13" eb="14">
      <t>ク</t>
    </rPh>
    <phoneticPr fontId="2"/>
  </si>
  <si>
    <t>計</t>
    <rPh sb="0" eb="1">
      <t>ケイ</t>
    </rPh>
    <phoneticPr fontId="2"/>
  </si>
  <si>
    <t>女</t>
    <rPh sb="0" eb="1">
      <t>ジョ</t>
    </rPh>
    <phoneticPr fontId="2"/>
  </si>
  <si>
    <t>男</t>
    <rPh sb="0" eb="1">
      <t>ダン</t>
    </rPh>
    <phoneticPr fontId="2"/>
  </si>
  <si>
    <t>候補者数</t>
    <rPh sb="0" eb="3">
      <t>コウホシャ</t>
    </rPh>
    <rPh sb="3" eb="4">
      <t>スウ</t>
    </rPh>
    <phoneticPr fontId="2"/>
  </si>
  <si>
    <t>定　数</t>
    <rPh sb="0" eb="3">
      <t>テイスウ</t>
    </rPh>
    <phoneticPr fontId="2"/>
  </si>
  <si>
    <t>投　票　率　（％）</t>
    <rPh sb="0" eb="5">
      <t>トウヒョウリツ</t>
    </rPh>
    <phoneticPr fontId="2"/>
  </si>
  <si>
    <t>投　票　者　数　（人）</t>
    <rPh sb="0" eb="5">
      <t>トウヒョウシャ</t>
    </rPh>
    <rPh sb="6" eb="7">
      <t>スウ</t>
    </rPh>
    <rPh sb="9" eb="10">
      <t>ニン</t>
    </rPh>
    <phoneticPr fontId="2"/>
  </si>
  <si>
    <t>当日有権者数（人）</t>
    <rPh sb="0" eb="2">
      <t>トウジツ</t>
    </rPh>
    <rPh sb="2" eb="5">
      <t>ユウケンシャ</t>
    </rPh>
    <rPh sb="5" eb="6">
      <t>スウ</t>
    </rPh>
    <rPh sb="7" eb="8">
      <t>ニン</t>
    </rPh>
    <phoneticPr fontId="2"/>
  </si>
  <si>
    <t>選　挙　の　種　類</t>
    <rPh sb="0" eb="3">
      <t>センキョ</t>
    </rPh>
    <rPh sb="6" eb="9">
      <t>シュルイ</t>
    </rPh>
    <phoneticPr fontId="2"/>
  </si>
  <si>
    <t>執　行　年　月　日</t>
    <rPh sb="0" eb="3">
      <t>シッコウ</t>
    </rPh>
    <rPh sb="4" eb="9">
      <t>ネンガッピ</t>
    </rPh>
    <phoneticPr fontId="2"/>
  </si>
  <si>
    <t>各年 9月 2日現在　</t>
    <rPh sb="0" eb="2">
      <t>カクネン</t>
    </rPh>
    <rPh sb="4" eb="5">
      <t>ガツ</t>
    </rPh>
    <rPh sb="7" eb="8">
      <t>ヒ</t>
    </rPh>
    <rPh sb="8" eb="10">
      <t>ゲンザイ</t>
    </rPh>
    <phoneticPr fontId="2"/>
  </si>
  <si>
    <t>　　 平成8年</t>
    <rPh sb="3" eb="5">
      <t>ヘイセイ</t>
    </rPh>
    <phoneticPr fontId="2"/>
  </si>
  <si>
    <t>　　 9年</t>
    <phoneticPr fontId="2"/>
  </si>
  <si>
    <t>　　 10年</t>
    <phoneticPr fontId="2"/>
  </si>
  <si>
    <t>　　 13年</t>
  </si>
  <si>
    <t>　　 14年</t>
  </si>
  <si>
    <t>　　 15年</t>
  </si>
  <si>
    <t>　　 16年</t>
  </si>
  <si>
    <t>　　 17年</t>
  </si>
  <si>
    <t>　　 18年</t>
  </si>
  <si>
    <t>　　 19年</t>
  </si>
  <si>
    <t>　　 20年</t>
  </si>
  <si>
    <t>　　 21年</t>
  </si>
  <si>
    <t>　　 22年</t>
  </si>
  <si>
    <t>　　 23年</t>
  </si>
  <si>
    <t>　　 24年</t>
  </si>
  <si>
    <t>　　 25年</t>
  </si>
  <si>
    <t>　　 26年</t>
  </si>
  <si>
    <t>　　 27年</t>
  </si>
  <si>
    <t>　　 28年</t>
  </si>
  <si>
    <t>　　 29年</t>
  </si>
  <si>
    <t>　　 30年</t>
  </si>
  <si>
    <t>資料：選挙管理委員会　</t>
    <rPh sb="0" eb="2">
      <t>シリョウ</t>
    </rPh>
    <rPh sb="3" eb="5">
      <t>センキョ</t>
    </rPh>
    <rPh sb="5" eb="7">
      <t>カンリ</t>
    </rPh>
    <rPh sb="7" eb="10">
      <t>イインカイ</t>
    </rPh>
    <phoneticPr fontId="2"/>
  </si>
  <si>
    <t>（２）　南風原町長選挙有権者数及び投票率の状況</t>
    <phoneticPr fontId="7"/>
  </si>
  <si>
    <t>平成30年4月15日執行</t>
    <rPh sb="10" eb="12">
      <t>シッコウ</t>
    </rPh>
    <phoneticPr fontId="1"/>
  </si>
  <si>
    <t>行　政　区</t>
    <phoneticPr fontId="1"/>
  </si>
  <si>
    <t>有　権　者　数　（人）</t>
    <phoneticPr fontId="1"/>
  </si>
  <si>
    <t>構　成　比　　　（％）</t>
    <phoneticPr fontId="1"/>
  </si>
  <si>
    <t>投　票　率　　（％）</t>
    <phoneticPr fontId="1"/>
  </si>
  <si>
    <t>合　　計</t>
    <phoneticPr fontId="1"/>
  </si>
  <si>
    <t>アカミネ正之</t>
    <rPh sb="4" eb="6">
      <t>マサユキ</t>
    </rPh>
    <phoneticPr fontId="7"/>
  </si>
  <si>
    <t>照屋ひとし</t>
    <rPh sb="0" eb="2">
      <t>テルヤ</t>
    </rPh>
    <phoneticPr fontId="7"/>
  </si>
  <si>
    <t>（３）　各種選挙執行状況　（平成24年6月～平成30年）</t>
    <rPh sb="4" eb="6">
      <t>カクシュ</t>
    </rPh>
    <rPh sb="6" eb="8">
      <t>センキョ</t>
    </rPh>
    <rPh sb="8" eb="10">
      <t>シッコウジョウ</t>
    </rPh>
    <rPh sb="10" eb="12">
      <t>ジョウキョウ</t>
    </rPh>
    <rPh sb="14" eb="16">
      <t>ヘイセイ</t>
    </rPh>
    <rPh sb="18" eb="19">
      <t>ネン</t>
    </rPh>
    <rPh sb="20" eb="21">
      <t>ガツ</t>
    </rPh>
    <rPh sb="22" eb="24">
      <t>ヘイセイ</t>
    </rPh>
    <rPh sb="26" eb="27">
      <t>ネン</t>
    </rPh>
    <phoneticPr fontId="2"/>
  </si>
  <si>
    <t>-</t>
    <phoneticPr fontId="2"/>
  </si>
  <si>
    <t>沖縄県議会議員選挙</t>
    <rPh sb="0" eb="3">
      <t>オキナワケン</t>
    </rPh>
    <rPh sb="3" eb="5">
      <t>ギカイ</t>
    </rPh>
    <rPh sb="5" eb="7">
      <t>ギイン</t>
    </rPh>
    <rPh sb="7" eb="9">
      <t>センキョ</t>
    </rPh>
    <phoneticPr fontId="11"/>
  </si>
  <si>
    <t>参議院議員選挙（選挙区）</t>
    <rPh sb="0" eb="3">
      <t>サンギイン</t>
    </rPh>
    <rPh sb="3" eb="5">
      <t>ギイン</t>
    </rPh>
    <rPh sb="5" eb="7">
      <t>センキョ</t>
    </rPh>
    <rPh sb="8" eb="11">
      <t>センキョク</t>
    </rPh>
    <phoneticPr fontId="11"/>
  </si>
  <si>
    <t>　　　　　〃　　　　（比例代表）</t>
    <rPh sb="11" eb="13">
      <t>ヒレイ</t>
    </rPh>
    <rPh sb="13" eb="15">
      <t>ダイヒョウ</t>
    </rPh>
    <phoneticPr fontId="11"/>
  </si>
  <si>
    <t>-</t>
    <phoneticPr fontId="11"/>
  </si>
  <si>
    <t>政党　12</t>
    <rPh sb="0" eb="2">
      <t>セイトウ</t>
    </rPh>
    <phoneticPr fontId="11"/>
  </si>
  <si>
    <t>政党　8</t>
    <rPh sb="0" eb="2">
      <t>セイトウ</t>
    </rPh>
    <phoneticPr fontId="11"/>
  </si>
  <si>
    <t>南風原町長選挙</t>
    <rPh sb="0" eb="3">
      <t>ハエバル</t>
    </rPh>
    <rPh sb="3" eb="5">
      <t>チョウチョウ</t>
    </rPh>
    <rPh sb="5" eb="7">
      <t>センキョ</t>
    </rPh>
    <phoneticPr fontId="11"/>
  </si>
  <si>
    <t>平成18年</t>
    <rPh sb="0" eb="2">
      <t>ヘイセイ</t>
    </rPh>
    <phoneticPr fontId="2"/>
  </si>
  <si>
    <t>21年</t>
  </si>
  <si>
    <t>22年</t>
  </si>
  <si>
    <t>23年</t>
  </si>
  <si>
    <t>24年</t>
  </si>
  <si>
    <t>25年</t>
  </si>
  <si>
    <t>26年</t>
  </si>
  <si>
    <t>27年</t>
  </si>
  <si>
    <t>28年</t>
  </si>
  <si>
    <t>29年</t>
  </si>
  <si>
    <t>30年</t>
  </si>
  <si>
    <t>（１）　年次別有権者数の推移（Ｐ166参照）</t>
    <rPh sb="4" eb="6">
      <t>ネンジ</t>
    </rPh>
    <rPh sb="6" eb="7">
      <t>ベツ</t>
    </rPh>
    <rPh sb="7" eb="10">
      <t>ユウケンシャ</t>
    </rPh>
    <rPh sb="10" eb="11">
      <t>スウ</t>
    </rPh>
    <rPh sb="12" eb="14">
      <t>スイイ</t>
    </rPh>
    <rPh sb="19" eb="21">
      <t>サンショウ</t>
    </rPh>
    <phoneticPr fontId="2"/>
  </si>
  <si>
    <t>（２）　行政区別町長選挙有権者数及び投票率の状況（Ｐ167参照）</t>
    <rPh sb="4" eb="6">
      <t>ギョウセイ</t>
    </rPh>
    <rPh sb="6" eb="8">
      <t>クベツ</t>
    </rPh>
    <rPh sb="8" eb="10">
      <t>チョウチョウ</t>
    </rPh>
    <rPh sb="10" eb="12">
      <t>センキョ</t>
    </rPh>
    <rPh sb="12" eb="15">
      <t>ユウケンシャ</t>
    </rPh>
    <rPh sb="15" eb="16">
      <t>スウ</t>
    </rPh>
    <rPh sb="16" eb="17">
      <t>オヨ</t>
    </rPh>
    <rPh sb="18" eb="21">
      <t>トウヒョウリツ</t>
    </rPh>
    <rPh sb="22" eb="24">
      <t>ジョウキョウ</t>
    </rPh>
    <rPh sb="29" eb="31">
      <t>サンショウ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</si>
</sst>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 * #,##0_ ;_ * \-#,##0_ ;_ * &quot;-&quot;_ ;_ @_ "/>
    <numFmt numFmtId="43" formatCode="_ * #,##0.00_ ;_ * \-#,##0.00_ ;_ * &quot;-&quot;??_ ;_ @_ "/>
    <numFmt numFmtId="176" formatCode="#,##0_);\(#,##0\)"/>
    <numFmt numFmtId="177" formatCode="#,##0.00_);\(#,##0.00\)"/>
    <numFmt numFmtId="178" formatCode="#,##0;[Red]#,##0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#,##0.0_);\(#,##0.0\)"/>
    <numFmt numFmtId="182" formatCode="#,##0.00;[Red]#,##0.00"/>
  </numFmts>
  <fonts count="12">
    <font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ＤＦ平成ゴシック体W3"/>
      <family val="3"/>
      <charset val="128"/>
    </font>
    <font>
      <sz val="11"/>
      <name val="ＭＳ 明朝"/>
      <family val="1"/>
      <charset val="128"/>
    </font>
    <font>
      <i/>
      <sz val="11"/>
      <name val="明朝"/>
      <family val="1"/>
      <charset val="128"/>
    </font>
    <font>
      <sz val="10"/>
      <name val="Arial"/>
      <family val="2"/>
    </font>
    <font>
      <sz val="10"/>
      <name val="MS Sans Serif"/>
      <family val="2"/>
    </font>
    <font>
      <sz val="11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6" fillId="0" borderId="0" applyNumberForma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0" fontId="8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9" fillId="0" borderId="0"/>
  </cellStyleXfs>
  <cellXfs count="150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right" vertical="center"/>
    </xf>
    <xf numFmtId="178" fontId="3" fillId="0" borderId="7" xfId="10" applyNumberFormat="1" applyFont="1" applyFill="1" applyBorder="1" applyAlignment="1">
      <alignment vertical="center"/>
    </xf>
    <xf numFmtId="0" fontId="3" fillId="0" borderId="18" xfId="10" applyFont="1" applyFill="1" applyBorder="1" applyAlignment="1">
      <alignment vertical="center"/>
    </xf>
    <xf numFmtId="178" fontId="3" fillId="0" borderId="9" xfId="10" applyNumberFormat="1" applyFont="1" applyFill="1" applyBorder="1" applyAlignment="1">
      <alignment vertical="center"/>
    </xf>
    <xf numFmtId="178" fontId="3" fillId="0" borderId="18" xfId="10" applyNumberFormat="1" applyFont="1" applyFill="1" applyBorder="1" applyAlignment="1">
      <alignment vertical="center"/>
    </xf>
    <xf numFmtId="178" fontId="3" fillId="0" borderId="6" xfId="10" applyNumberFormat="1" applyFont="1" applyFill="1" applyBorder="1" applyAlignment="1">
      <alignment vertical="center"/>
    </xf>
    <xf numFmtId="0" fontId="3" fillId="0" borderId="20" xfId="10" applyFont="1" applyFill="1" applyBorder="1" applyAlignment="1">
      <alignment vertical="center"/>
    </xf>
    <xf numFmtId="178" fontId="3" fillId="0" borderId="20" xfId="10" applyNumberFormat="1" applyFont="1" applyFill="1" applyBorder="1" applyAlignment="1">
      <alignment vertical="center"/>
    </xf>
    <xf numFmtId="178" fontId="3" fillId="0" borderId="11" xfId="10" applyNumberFormat="1" applyFont="1" applyFill="1" applyBorder="1" applyAlignment="1">
      <alignment vertical="center"/>
    </xf>
    <xf numFmtId="176" fontId="3" fillId="0" borderId="0" xfId="10" applyNumberFormat="1" applyFont="1" applyAlignment="1">
      <alignment vertical="center"/>
    </xf>
    <xf numFmtId="181" fontId="3" fillId="0" borderId="0" xfId="10" applyNumberFormat="1" applyFont="1" applyAlignment="1">
      <alignment vertical="center"/>
    </xf>
    <xf numFmtId="178" fontId="3" fillId="0" borderId="0" xfId="10" applyNumberFormat="1" applyFont="1" applyAlignment="1">
      <alignment vertical="center"/>
    </xf>
    <xf numFmtId="176" fontId="3" fillId="0" borderId="2" xfId="10" applyNumberFormat="1" applyFont="1" applyFill="1" applyBorder="1" applyAlignment="1">
      <alignment horizontal="center" vertical="center"/>
    </xf>
    <xf numFmtId="178" fontId="3" fillId="0" borderId="3" xfId="10" applyNumberFormat="1" applyFont="1" applyFill="1" applyBorder="1" applyAlignment="1">
      <alignment horizontal="right" vertical="center"/>
    </xf>
    <xf numFmtId="182" fontId="3" fillId="0" borderId="3" xfId="10" applyNumberFormat="1" applyFont="1" applyFill="1" applyBorder="1" applyAlignment="1">
      <alignment horizontal="right" vertical="center"/>
    </xf>
    <xf numFmtId="178" fontId="3" fillId="0" borderId="1" xfId="10" applyNumberFormat="1" applyFont="1" applyFill="1" applyBorder="1" applyAlignment="1">
      <alignment horizontal="right" vertical="center"/>
    </xf>
    <xf numFmtId="0" fontId="3" fillId="0" borderId="20" xfId="10" applyFont="1" applyFill="1" applyBorder="1" applyAlignment="1">
      <alignment horizontal="right" vertical="center"/>
    </xf>
    <xf numFmtId="0" fontId="3" fillId="0" borderId="11" xfId="10" applyFont="1" applyFill="1" applyBorder="1" applyAlignment="1">
      <alignment horizontal="right" vertical="center"/>
    </xf>
    <xf numFmtId="0" fontId="3" fillId="0" borderId="24" xfId="10" applyFont="1" applyFill="1" applyBorder="1" applyAlignment="1">
      <alignment horizontal="right" vertical="center"/>
    </xf>
    <xf numFmtId="176" fontId="3" fillId="0" borderId="2" xfId="10" applyNumberFormat="1" applyFont="1" applyFill="1" applyBorder="1" applyAlignment="1">
      <alignment horizontal="right" vertical="center"/>
    </xf>
    <xf numFmtId="182" fontId="3" fillId="0" borderId="8" xfId="10" applyNumberFormat="1" applyFont="1" applyFill="1" applyBorder="1" applyAlignment="1">
      <alignment horizontal="right" vertical="center"/>
    </xf>
    <xf numFmtId="178" fontId="3" fillId="0" borderId="8" xfId="10" applyNumberFormat="1" applyFont="1" applyFill="1" applyBorder="1" applyAlignment="1">
      <alignment horizontal="right" vertical="center"/>
    </xf>
    <xf numFmtId="178" fontId="3" fillId="0" borderId="28" xfId="10" applyNumberFormat="1" applyFont="1" applyFill="1" applyBorder="1" applyAlignment="1">
      <alignment horizontal="right" vertical="center"/>
    </xf>
    <xf numFmtId="176" fontId="3" fillId="0" borderId="27" xfId="10" applyNumberFormat="1" applyFont="1" applyFill="1" applyBorder="1" applyAlignment="1">
      <alignment horizontal="right" vertical="center"/>
    </xf>
    <xf numFmtId="182" fontId="3" fillId="0" borderId="28" xfId="10" applyNumberFormat="1" applyFont="1" applyFill="1" applyBorder="1" applyAlignment="1">
      <alignment horizontal="right" vertical="center"/>
    </xf>
    <xf numFmtId="0" fontId="3" fillId="0" borderId="18" xfId="10" applyFont="1" applyFill="1" applyBorder="1" applyAlignment="1">
      <alignment horizontal="right" vertical="center"/>
    </xf>
    <xf numFmtId="0" fontId="3" fillId="0" borderId="21" xfId="10" applyFont="1" applyFill="1" applyBorder="1" applyAlignment="1">
      <alignment horizontal="right" vertical="center"/>
    </xf>
    <xf numFmtId="0" fontId="3" fillId="0" borderId="19" xfId="10" applyFont="1" applyFill="1" applyBorder="1" applyAlignment="1">
      <alignment horizontal="right" vertical="center"/>
    </xf>
    <xf numFmtId="0" fontId="3" fillId="0" borderId="0" xfId="10" applyFont="1" applyFill="1" applyAlignment="1">
      <alignment vertical="center"/>
    </xf>
    <xf numFmtId="0" fontId="3" fillId="0" borderId="3" xfId="10" applyFont="1" applyFill="1" applyBorder="1" applyAlignment="1">
      <alignment vertical="center"/>
    </xf>
    <xf numFmtId="0" fontId="1" fillId="0" borderId="0" xfId="10" applyFill="1" applyAlignment="1">
      <alignment vertical="center"/>
    </xf>
    <xf numFmtId="0" fontId="3" fillId="0" borderId="0" xfId="10" applyFont="1" applyFill="1" applyAlignment="1">
      <alignment horizontal="right" vertical="center"/>
    </xf>
    <xf numFmtId="0" fontId="3" fillId="0" borderId="24" xfId="10" applyFont="1" applyFill="1" applyBorder="1" applyAlignment="1">
      <alignment vertical="center"/>
    </xf>
    <xf numFmtId="0" fontId="5" fillId="0" borderId="11" xfId="10" applyFont="1" applyFill="1" applyBorder="1" applyAlignment="1">
      <alignment horizontal="right" vertical="center"/>
    </xf>
    <xf numFmtId="0" fontId="3" fillId="0" borderId="6" xfId="10" applyFont="1" applyFill="1" applyBorder="1" applyAlignment="1">
      <alignment vertical="center"/>
    </xf>
    <xf numFmtId="0" fontId="3" fillId="0" borderId="17" xfId="10" applyFont="1" applyFill="1" applyBorder="1" applyAlignment="1">
      <alignment vertical="center"/>
    </xf>
    <xf numFmtId="178" fontId="3" fillId="0" borderId="23" xfId="10" applyNumberFormat="1" applyFont="1" applyFill="1" applyBorder="1" applyAlignment="1">
      <alignment vertical="center"/>
    </xf>
    <xf numFmtId="0" fontId="3" fillId="0" borderId="23" xfId="10" applyFont="1" applyFill="1" applyBorder="1" applyAlignment="1">
      <alignment vertical="center"/>
    </xf>
    <xf numFmtId="178" fontId="3" fillId="0" borderId="21" xfId="10" applyNumberFormat="1" applyFont="1" applyFill="1" applyBorder="1" applyAlignment="1">
      <alignment vertical="center"/>
    </xf>
    <xf numFmtId="0" fontId="3" fillId="0" borderId="11" xfId="10" applyFont="1" applyFill="1" applyBorder="1" applyAlignment="1">
      <alignment vertical="center"/>
    </xf>
    <xf numFmtId="0" fontId="3" fillId="0" borderId="26" xfId="10" applyFont="1" applyFill="1" applyBorder="1" applyAlignment="1">
      <alignment vertical="center"/>
    </xf>
    <xf numFmtId="0" fontId="3" fillId="0" borderId="21" xfId="10" applyFont="1" applyFill="1" applyBorder="1" applyAlignment="1">
      <alignment vertical="center"/>
    </xf>
    <xf numFmtId="0" fontId="3" fillId="0" borderId="9" xfId="10" applyFont="1" applyFill="1" applyBorder="1" applyAlignment="1">
      <alignment vertical="center"/>
    </xf>
    <xf numFmtId="0" fontId="3" fillId="0" borderId="25" xfId="10" applyFont="1" applyFill="1" applyBorder="1" applyAlignment="1">
      <alignment vertical="center"/>
    </xf>
    <xf numFmtId="0" fontId="3" fillId="0" borderId="19" xfId="10" applyFont="1" applyFill="1" applyBorder="1" applyAlignment="1">
      <alignment vertical="center"/>
    </xf>
    <xf numFmtId="0" fontId="3" fillId="0" borderId="7" xfId="10" applyFont="1" applyFill="1" applyBorder="1" applyAlignment="1">
      <alignment vertical="center"/>
    </xf>
    <xf numFmtId="0" fontId="3" fillId="0" borderId="22" xfId="10" applyFont="1" applyFill="1" applyBorder="1" applyAlignment="1">
      <alignment vertical="center"/>
    </xf>
    <xf numFmtId="0" fontId="3" fillId="0" borderId="16" xfId="10" applyFont="1" applyFill="1" applyBorder="1" applyAlignment="1">
      <alignment vertical="center"/>
    </xf>
    <xf numFmtId="0" fontId="5" fillId="0" borderId="15" xfId="10" applyFont="1" applyFill="1" applyBorder="1" applyAlignment="1">
      <alignment horizontal="right" vertical="center"/>
    </xf>
    <xf numFmtId="0" fontId="3" fillId="0" borderId="14" xfId="10" applyFont="1" applyFill="1" applyBorder="1" applyAlignment="1">
      <alignment vertical="center"/>
    </xf>
    <xf numFmtId="178" fontId="3" fillId="0" borderId="13" xfId="10" applyNumberFormat="1" applyFont="1" applyFill="1" applyBorder="1" applyAlignment="1">
      <alignment vertical="center"/>
    </xf>
    <xf numFmtId="178" fontId="3" fillId="0" borderId="14" xfId="10" applyNumberFormat="1" applyFont="1" applyFill="1" applyBorder="1" applyAlignment="1">
      <alignment vertical="center"/>
    </xf>
    <xf numFmtId="0" fontId="3" fillId="0" borderId="12" xfId="10" applyFont="1" applyFill="1" applyBorder="1" applyAlignment="1">
      <alignment vertical="center"/>
    </xf>
    <xf numFmtId="0" fontId="10" fillId="0" borderId="0" xfId="10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3" fillId="0" borderId="0" xfId="1" applyFont="1" applyFill="1"/>
    <xf numFmtId="0" fontId="1" fillId="0" borderId="0" xfId="1" applyFont="1" applyFill="1"/>
    <xf numFmtId="0" fontId="3" fillId="0" borderId="20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24" xfId="1" applyFont="1" applyFill="1" applyBorder="1"/>
    <xf numFmtId="0" fontId="3" fillId="0" borderId="11" xfId="1" applyFont="1" applyFill="1" applyBorder="1" applyAlignment="1">
      <alignment horizontal="distributed" vertical="center" wrapText="1"/>
    </xf>
    <xf numFmtId="0" fontId="3" fillId="0" borderId="18" xfId="1" applyFont="1" applyFill="1" applyBorder="1" applyAlignment="1">
      <alignment horizontal="center" vertical="center" wrapText="1"/>
    </xf>
    <xf numFmtId="176" fontId="3" fillId="0" borderId="3" xfId="8" applyNumberFormat="1" applyFont="1" applyFill="1" applyBorder="1" applyAlignment="1">
      <alignment horizontal="right" vertical="center"/>
    </xf>
    <xf numFmtId="10" fontId="3" fillId="0" borderId="3" xfId="1" applyNumberFormat="1" applyFont="1" applyFill="1" applyBorder="1" applyAlignment="1">
      <alignment horizontal="right" vertical="center"/>
    </xf>
    <xf numFmtId="10" fontId="3" fillId="0" borderId="2" xfId="1" applyNumberFormat="1" applyFont="1" applyFill="1" applyBorder="1" applyAlignment="1">
      <alignment horizontal="right" vertical="center"/>
    </xf>
    <xf numFmtId="0" fontId="3" fillId="0" borderId="20" xfId="1" applyFont="1" applyFill="1" applyBorder="1" applyAlignment="1">
      <alignment horizontal="center" vertical="center" wrapText="1"/>
    </xf>
    <xf numFmtId="0" fontId="3" fillId="0" borderId="26" xfId="1" applyFont="1" applyFill="1" applyBorder="1"/>
    <xf numFmtId="0" fontId="3" fillId="0" borderId="10" xfId="1" applyFont="1" applyFill="1" applyBorder="1" applyAlignment="1">
      <alignment horizontal="distributed" vertical="center" wrapText="1"/>
    </xf>
    <xf numFmtId="0" fontId="3" fillId="0" borderId="23" xfId="1" applyFont="1" applyFill="1" applyBorder="1" applyAlignment="1">
      <alignment horizontal="center" vertical="center" wrapText="1"/>
    </xf>
    <xf numFmtId="176" fontId="3" fillId="0" borderId="1" xfId="8" applyNumberFormat="1" applyFont="1" applyFill="1" applyBorder="1" applyAlignment="1">
      <alignment horizontal="right" vertical="center"/>
    </xf>
    <xf numFmtId="0" fontId="3" fillId="0" borderId="16" xfId="1" applyFont="1" applyFill="1" applyBorder="1"/>
    <xf numFmtId="0" fontId="3" fillId="0" borderId="15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176" fontId="3" fillId="0" borderId="35" xfId="8" applyNumberFormat="1" applyFont="1" applyFill="1" applyBorder="1" applyAlignment="1">
      <alignment horizontal="right" vertical="center"/>
    </xf>
    <xf numFmtId="10" fontId="3" fillId="0" borderId="35" xfId="1" applyNumberFormat="1" applyFont="1" applyFill="1" applyBorder="1" applyAlignment="1">
      <alignment horizontal="right" vertical="center"/>
    </xf>
    <xf numFmtId="10" fontId="3" fillId="0" borderId="34" xfId="1" applyNumberFormat="1" applyFont="1" applyFill="1" applyBorder="1" applyAlignment="1">
      <alignment horizontal="right" vertical="center"/>
    </xf>
    <xf numFmtId="0" fontId="3" fillId="0" borderId="0" xfId="1" applyFont="1" applyFill="1" applyAlignment="1">
      <alignment horizontal="center" vertical="center" wrapText="1"/>
    </xf>
    <xf numFmtId="3" fontId="3" fillId="0" borderId="0" xfId="1" applyNumberFormat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/>
    </xf>
    <xf numFmtId="0" fontId="3" fillId="0" borderId="3" xfId="10" applyFont="1" applyFill="1" applyBorder="1" applyAlignment="1">
      <alignment horizontal="center" vertical="center"/>
    </xf>
    <xf numFmtId="178" fontId="3" fillId="0" borderId="28" xfId="10" applyNumberFormat="1" applyFont="1" applyFill="1" applyBorder="1" applyAlignment="1">
      <alignment vertical="center"/>
    </xf>
    <xf numFmtId="176" fontId="3" fillId="0" borderId="27" xfId="10" applyNumberFormat="1" applyFont="1" applyFill="1" applyBorder="1" applyAlignment="1">
      <alignment vertical="center"/>
    </xf>
    <xf numFmtId="178" fontId="3" fillId="0" borderId="3" xfId="10" applyNumberFormat="1" applyFont="1" applyFill="1" applyBorder="1" applyAlignment="1">
      <alignment vertical="center"/>
    </xf>
    <xf numFmtId="176" fontId="3" fillId="0" borderId="2" xfId="10" applyNumberFormat="1" applyFont="1" applyFill="1" applyBorder="1" applyAlignment="1">
      <alignment vertical="center"/>
    </xf>
    <xf numFmtId="0" fontId="3" fillId="0" borderId="16" xfId="10" applyFont="1" applyFill="1" applyBorder="1" applyAlignment="1">
      <alignment horizontal="right" vertical="center"/>
    </xf>
    <xf numFmtId="0" fontId="3" fillId="0" borderId="15" xfId="10" applyFont="1" applyFill="1" applyBorder="1" applyAlignment="1">
      <alignment horizontal="right" vertical="center"/>
    </xf>
    <xf numFmtId="0" fontId="3" fillId="0" borderId="14" xfId="10" applyFont="1" applyFill="1" applyBorder="1" applyAlignment="1">
      <alignment horizontal="right" vertical="center"/>
    </xf>
    <xf numFmtId="178" fontId="3" fillId="0" borderId="35" xfId="10" applyNumberFormat="1" applyFont="1" applyFill="1" applyBorder="1" applyAlignment="1">
      <alignment horizontal="right" vertical="center"/>
    </xf>
    <xf numFmtId="182" fontId="3" fillId="0" borderId="35" xfId="10" applyNumberFormat="1" applyFont="1" applyFill="1" applyBorder="1" applyAlignment="1">
      <alignment horizontal="right" vertical="center"/>
    </xf>
    <xf numFmtId="178" fontId="3" fillId="0" borderId="35" xfId="10" applyNumberFormat="1" applyFont="1" applyFill="1" applyBorder="1" applyAlignment="1">
      <alignment vertical="center"/>
    </xf>
    <xf numFmtId="176" fontId="3" fillId="0" borderId="34" xfId="10" applyNumberFormat="1" applyFont="1" applyFill="1" applyBorder="1" applyAlignment="1">
      <alignment vertical="center"/>
    </xf>
    <xf numFmtId="0" fontId="3" fillId="0" borderId="0" xfId="10" applyFont="1" applyFill="1" applyBorder="1" applyAlignment="1">
      <alignment horizontal="right" vertical="center"/>
    </xf>
    <xf numFmtId="178" fontId="3" fillId="0" borderId="0" xfId="10" applyNumberFormat="1" applyFont="1" applyFill="1" applyAlignment="1">
      <alignment vertical="center"/>
    </xf>
    <xf numFmtId="181" fontId="3" fillId="0" borderId="0" xfId="10" applyNumberFormat="1" applyFont="1" applyFill="1" applyAlignment="1">
      <alignment vertical="center"/>
    </xf>
    <xf numFmtId="176" fontId="3" fillId="0" borderId="0" xfId="10" applyNumberFormat="1" applyFont="1" applyFill="1" applyAlignment="1">
      <alignment vertical="center"/>
    </xf>
    <xf numFmtId="176" fontId="3" fillId="0" borderId="0" xfId="10" applyNumberFormat="1" applyFont="1" applyFill="1" applyAlignment="1">
      <alignment horizontal="right" vertical="center"/>
    </xf>
    <xf numFmtId="0" fontId="3" fillId="0" borderId="33" xfId="10" applyFont="1" applyFill="1" applyBorder="1" applyAlignment="1">
      <alignment horizontal="center" vertical="center"/>
    </xf>
    <xf numFmtId="0" fontId="3" fillId="0" borderId="32" xfId="10" applyFont="1" applyFill="1" applyBorder="1" applyAlignment="1">
      <alignment horizontal="center" vertical="center"/>
    </xf>
    <xf numFmtId="0" fontId="3" fillId="0" borderId="29" xfId="10" applyFont="1" applyFill="1" applyBorder="1" applyAlignment="1">
      <alignment horizontal="center" vertical="center"/>
    </xf>
    <xf numFmtId="0" fontId="3" fillId="0" borderId="3" xfId="10" applyFont="1" applyFill="1" applyBorder="1" applyAlignment="1">
      <alignment horizontal="center" vertical="center"/>
    </xf>
    <xf numFmtId="0" fontId="3" fillId="0" borderId="31" xfId="10" applyFont="1" applyFill="1" applyBorder="1" applyAlignment="1">
      <alignment horizontal="center"/>
    </xf>
    <xf numFmtId="0" fontId="3" fillId="0" borderId="30" xfId="10" applyFont="1" applyFill="1" applyBorder="1" applyAlignment="1">
      <alignment horizontal="center"/>
    </xf>
    <xf numFmtId="0" fontId="3" fillId="0" borderId="28" xfId="10" applyFont="1" applyFill="1" applyBorder="1" applyAlignment="1">
      <alignment horizontal="center" vertical="top"/>
    </xf>
    <xf numFmtId="0" fontId="3" fillId="0" borderId="27" xfId="10" applyFont="1" applyFill="1" applyBorder="1" applyAlignment="1">
      <alignment horizontal="center" vertical="top"/>
    </xf>
    <xf numFmtId="0" fontId="3" fillId="0" borderId="41" xfId="1" applyFont="1" applyFill="1" applyBorder="1" applyAlignment="1">
      <alignment horizontal="right" vertical="center"/>
    </xf>
    <xf numFmtId="0" fontId="3" fillId="0" borderId="40" xfId="1" applyFont="1" applyFill="1" applyBorder="1" applyAlignment="1">
      <alignment horizontal="center" vertical="center"/>
    </xf>
    <xf numFmtId="0" fontId="3" fillId="0" borderId="39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38" xfId="1" applyFont="1" applyFill="1" applyBorder="1" applyAlignment="1">
      <alignment horizontal="center" vertical="center"/>
    </xf>
    <xf numFmtId="0" fontId="3" fillId="0" borderId="37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6" xfId="10" applyFont="1" applyFill="1" applyBorder="1" applyAlignment="1">
      <alignment horizontal="center" vertical="center"/>
    </xf>
    <xf numFmtId="0" fontId="3" fillId="0" borderId="2" xfId="10" applyFont="1" applyFill="1" applyBorder="1" applyAlignment="1">
      <alignment horizontal="center" vertical="center"/>
    </xf>
    <xf numFmtId="49" fontId="1" fillId="0" borderId="0" xfId="10" applyNumberFormat="1" applyFill="1" applyAlignment="1">
      <alignment horizontal="left" vertical="center"/>
    </xf>
    <xf numFmtId="49" fontId="1" fillId="0" borderId="0" xfId="10" applyNumberFormat="1" applyFont="1" applyFill="1" applyAlignment="1">
      <alignment horizontal="left" vertical="center"/>
    </xf>
    <xf numFmtId="0" fontId="3" fillId="0" borderId="40" xfId="10" applyFont="1" applyFill="1" applyBorder="1" applyAlignment="1">
      <alignment horizontal="center" vertical="center"/>
    </xf>
    <xf numFmtId="0" fontId="3" fillId="0" borderId="39" xfId="10" applyFont="1" applyFill="1" applyBorder="1" applyAlignment="1">
      <alignment horizontal="center" vertical="center"/>
    </xf>
    <xf numFmtId="0" fontId="3" fillId="0" borderId="4" xfId="10" applyFont="1" applyFill="1" applyBorder="1" applyAlignment="1">
      <alignment horizontal="center" vertical="center"/>
    </xf>
    <xf numFmtId="0" fontId="3" fillId="0" borderId="19" xfId="10" applyFont="1" applyFill="1" applyBorder="1" applyAlignment="1">
      <alignment horizontal="center" vertical="center"/>
    </xf>
    <xf numFmtId="0" fontId="3" fillId="0" borderId="21" xfId="10" applyFont="1" applyFill="1" applyBorder="1" applyAlignment="1">
      <alignment horizontal="center" vertical="center"/>
    </xf>
    <xf numFmtId="0" fontId="3" fillId="0" borderId="18" xfId="10" applyFont="1" applyFill="1" applyBorder="1" applyAlignment="1">
      <alignment horizontal="center" vertical="center"/>
    </xf>
    <xf numFmtId="0" fontId="3" fillId="0" borderId="42" xfId="0" applyFont="1" applyBorder="1" applyAlignment="1">
      <alignment horizontal="right" vertical="center"/>
    </xf>
    <xf numFmtId="0" fontId="3" fillId="0" borderId="42" xfId="0" applyFont="1" applyBorder="1" applyAlignment="1">
      <alignment vertical="center"/>
    </xf>
    <xf numFmtId="0" fontId="3" fillId="0" borderId="42" xfId="0" applyFont="1" applyFill="1" applyBorder="1" applyAlignment="1">
      <alignment vertical="center"/>
    </xf>
    <xf numFmtId="178" fontId="3" fillId="0" borderId="42" xfId="0" applyNumberFormat="1" applyFont="1" applyBorder="1" applyAlignment="1">
      <alignment vertical="center"/>
    </xf>
    <xf numFmtId="0" fontId="3" fillId="2" borderId="42" xfId="0" applyFont="1" applyFill="1" applyBorder="1" applyAlignment="1">
      <alignment vertical="center"/>
    </xf>
    <xf numFmtId="178" fontId="3" fillId="2" borderId="42" xfId="0" applyNumberFormat="1" applyFont="1" applyFill="1" applyBorder="1" applyAlignment="1">
      <alignment vertical="center"/>
    </xf>
    <xf numFmtId="0" fontId="0" fillId="0" borderId="42" xfId="0" applyBorder="1"/>
    <xf numFmtId="0" fontId="5" fillId="0" borderId="42" xfId="1" applyFont="1" applyBorder="1" applyAlignment="1">
      <alignment horizontal="center" vertical="center" wrapText="1"/>
    </xf>
    <xf numFmtId="0" fontId="5" fillId="0" borderId="42" xfId="1" applyFont="1" applyBorder="1" applyAlignment="1">
      <alignment horizontal="center" vertical="center"/>
    </xf>
    <xf numFmtId="0" fontId="3" fillId="0" borderId="42" xfId="1" applyFont="1" applyBorder="1" applyAlignment="1">
      <alignment vertical="center" wrapText="1"/>
    </xf>
    <xf numFmtId="177" fontId="3" fillId="0" borderId="42" xfId="1" applyNumberFormat="1" applyFont="1" applyBorder="1" applyAlignment="1">
      <alignment horizontal="right" vertical="center"/>
    </xf>
    <xf numFmtId="176" fontId="3" fillId="2" borderId="42" xfId="8" applyNumberFormat="1" applyFont="1" applyFill="1" applyBorder="1" applyAlignment="1">
      <alignment horizontal="right" vertical="center"/>
    </xf>
    <xf numFmtId="0" fontId="3" fillId="0" borderId="42" xfId="1" applyFont="1" applyFill="1" applyBorder="1" applyAlignment="1">
      <alignment vertical="center" wrapText="1"/>
    </xf>
  </cellXfs>
  <cellStyles count="12">
    <cellStyle name="=E:\WINNT\SYSTEM32\COMMAND.COM" xfId="2"/>
    <cellStyle name="Comma [0]_Full Year FY96" xfId="3"/>
    <cellStyle name="Comma_Full Year FY96" xfId="4"/>
    <cellStyle name="Currency [0]_Full Year FY96" xfId="5"/>
    <cellStyle name="Currency_Full Year FY96" xfId="6"/>
    <cellStyle name="Normal_Assumptions" xfId="7"/>
    <cellStyle name="桁区切り 2" xfId="8"/>
    <cellStyle name="桁区切り 3" xfId="9"/>
    <cellStyle name="標準" xfId="0" builtinId="0"/>
    <cellStyle name="標準 2" xfId="10"/>
    <cellStyle name="標準 3" xfId="11"/>
    <cellStyle name="標準_15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825347758887165E-2"/>
          <c:y val="6.1440741526190806E-2"/>
          <c:w val="0.91499227202473365"/>
          <c:h val="0.8707636126643052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'165'!$L$17</c:f>
              <c:strCache>
                <c:ptCount val="1"/>
                <c:pt idx="0">
                  <c:v>男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_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'165'!$J$4:$J$16</c:f>
              <c:strCache>
                <c:ptCount val="13"/>
                <c:pt idx="0">
                  <c:v>平成18年</c:v>
                </c:pt>
                <c:pt idx="1">
                  <c:v>19年</c:v>
                </c:pt>
                <c:pt idx="2">
                  <c:v>20年</c:v>
                </c:pt>
                <c:pt idx="3">
                  <c:v>21年</c:v>
                </c:pt>
                <c:pt idx="4">
                  <c:v>22年</c:v>
                </c:pt>
                <c:pt idx="5">
                  <c:v>23年</c:v>
                </c:pt>
                <c:pt idx="6">
                  <c:v>24年</c:v>
                </c:pt>
                <c:pt idx="7">
                  <c:v>25年</c:v>
                </c:pt>
                <c:pt idx="8">
                  <c:v>26年</c:v>
                </c:pt>
                <c:pt idx="9">
                  <c:v>27年</c:v>
                </c:pt>
                <c:pt idx="10">
                  <c:v>28年</c:v>
                </c:pt>
                <c:pt idx="11">
                  <c:v>29年</c:v>
                </c:pt>
                <c:pt idx="12">
                  <c:v>30年</c:v>
                </c:pt>
              </c:strCache>
            </c:strRef>
          </c:cat>
          <c:val>
            <c:numRef>
              <c:f>'165'!$L$4:$L$16</c:f>
              <c:numCache>
                <c:formatCode>General</c:formatCode>
                <c:ptCount val="13"/>
                <c:pt idx="0">
                  <c:v>11996</c:v>
                </c:pt>
                <c:pt idx="1">
                  <c:v>12238</c:v>
                </c:pt>
                <c:pt idx="2">
                  <c:v>12355</c:v>
                </c:pt>
                <c:pt idx="3">
                  <c:v>12473</c:v>
                </c:pt>
                <c:pt idx="4" formatCode="#,##0;[Red]#,##0">
                  <c:v>12667</c:v>
                </c:pt>
                <c:pt idx="5" formatCode="#,##0;[Red]#,##0">
                  <c:v>12802</c:v>
                </c:pt>
                <c:pt idx="6" formatCode="#,##0;[Red]#,##0">
                  <c:v>13015</c:v>
                </c:pt>
                <c:pt idx="7" formatCode="#,##0;[Red]#,##0">
                  <c:v>13100</c:v>
                </c:pt>
                <c:pt idx="8" formatCode="#,##0;[Red]#,##0">
                  <c:v>13356</c:v>
                </c:pt>
                <c:pt idx="9" formatCode="#,##0;[Red]#,##0">
                  <c:v>13447</c:v>
                </c:pt>
                <c:pt idx="10" formatCode="#,##0;[Red]#,##0">
                  <c:v>13941</c:v>
                </c:pt>
                <c:pt idx="11" formatCode="#,##0;[Red]#,##0">
                  <c:v>14074</c:v>
                </c:pt>
                <c:pt idx="12" formatCode="#,##0;[Red]#,##0">
                  <c:v>14319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6F-4075-9546-1DAC6925D801}"/>
            </c:ext>
          </c:extLst>
        </c:ser>
        <c:ser>
          <c:idx val="2"/>
          <c:order val="2"/>
          <c:tx>
            <c:strRef>
              <c:f>'165'!$M$17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8.9795421631028768E-3"/>
                  <c:y val="-1.326627450088199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56F-4075-9546-1DAC6925D801}"/>
                </c:ext>
              </c:extLst>
            </c:dLbl>
            <c:dLbl>
              <c:idx val="1"/>
              <c:layout>
                <c:manualLayout>
                  <c:x val="6.601678654155908E-3"/>
                  <c:y val="-1.228781228296806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56F-4075-9546-1DAC6925D801}"/>
                </c:ext>
              </c:extLst>
            </c:dLbl>
            <c:dLbl>
              <c:idx val="2"/>
              <c:layout>
                <c:manualLayout>
                  <c:x val="7.3150052534005803E-3"/>
                  <c:y val="-1.09743707510276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56F-4075-9546-1DAC6925D801}"/>
                </c:ext>
              </c:extLst>
            </c:dLbl>
            <c:dLbl>
              <c:idx val="3"/>
              <c:layout>
                <c:manualLayout>
                  <c:x val="4.9373040116509094E-3"/>
                  <c:y val="-1.438445771552102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56F-4075-9546-1DAC6925D801}"/>
                </c:ext>
              </c:extLst>
            </c:dLbl>
            <c:dLbl>
              <c:idx val="4"/>
              <c:layout>
                <c:manualLayout>
                  <c:x val="7.1962256649914114E-3"/>
                  <c:y val="-1.946031943566086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56F-4075-9546-1DAC6925D801}"/>
                </c:ext>
              </c:extLst>
            </c:dLbl>
            <c:dLbl>
              <c:idx val="5"/>
              <c:layout>
                <c:manualLayout>
                  <c:x val="6.3639572101402376E-3"/>
                  <c:y val="-2.07430831857908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56F-4075-9546-1DAC6925D801}"/>
                </c:ext>
              </c:extLst>
            </c:dLbl>
            <c:dLbl>
              <c:idx val="6"/>
              <c:layout>
                <c:manualLayout>
                  <c:x val="8.6228788634805029E-3"/>
                  <c:y val="-1.714350573731351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56F-4075-9546-1DAC6925D801}"/>
                </c:ext>
              </c:extLst>
            </c:dLbl>
            <c:dLbl>
              <c:idx val="7"/>
              <c:layout>
                <c:manualLayout>
                  <c:x val="4.6994203004378128E-3"/>
                  <c:y val="-1.608919275789564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56F-4075-9546-1DAC6925D801}"/>
                </c:ext>
              </c:extLst>
            </c:dLbl>
            <c:dLbl>
              <c:idx val="8"/>
              <c:layout>
                <c:manualLayout>
                  <c:x val="6.9583419537787329E-3"/>
                  <c:y val="-1.7371956508026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56F-4075-9546-1DAC6925D801}"/>
                </c:ext>
              </c:extLst>
            </c:dLbl>
            <c:dLbl>
              <c:idx val="9"/>
              <c:layout>
                <c:manualLayout>
                  <c:x val="6.1260734989269814E-3"/>
                  <c:y val="-1.49781711321495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956F-4075-9546-1DAC6925D801}"/>
                </c:ext>
              </c:extLst>
            </c:dLbl>
            <c:dLbl>
              <c:idx val="10"/>
              <c:layout>
                <c:manualLayout>
                  <c:x val="5.2939673112731272E-3"/>
                  <c:y val="-1.638616068112166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956F-4075-9546-1DAC6925D801}"/>
                </c:ext>
              </c:extLst>
            </c:dLbl>
            <c:dLbl>
              <c:idx val="11"/>
              <c:layout>
                <c:manualLayout>
                  <c:x val="6.0072939105177111E-3"/>
                  <c:y val="-1.59099450044237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956F-4075-9546-1DAC6925D801}"/>
                </c:ext>
              </c:extLst>
            </c:dLbl>
            <c:dLbl>
              <c:idx val="12"/>
              <c:layout>
                <c:manualLayout>
                  <c:x val="6.7206205097623947E-3"/>
                  <c:y val="-1.60365141491146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956F-4075-9546-1DAC6925D801}"/>
                </c:ext>
              </c:extLst>
            </c:dLbl>
            <c:numFmt formatCode="#,##0_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'165'!$J$4:$J$16</c:f>
              <c:strCache>
                <c:ptCount val="13"/>
                <c:pt idx="0">
                  <c:v>平成18年</c:v>
                </c:pt>
                <c:pt idx="1">
                  <c:v>19年</c:v>
                </c:pt>
                <c:pt idx="2">
                  <c:v>20年</c:v>
                </c:pt>
                <c:pt idx="3">
                  <c:v>21年</c:v>
                </c:pt>
                <c:pt idx="4">
                  <c:v>22年</c:v>
                </c:pt>
                <c:pt idx="5">
                  <c:v>23年</c:v>
                </c:pt>
                <c:pt idx="6">
                  <c:v>24年</c:v>
                </c:pt>
                <c:pt idx="7">
                  <c:v>25年</c:v>
                </c:pt>
                <c:pt idx="8">
                  <c:v>26年</c:v>
                </c:pt>
                <c:pt idx="9">
                  <c:v>27年</c:v>
                </c:pt>
                <c:pt idx="10">
                  <c:v>28年</c:v>
                </c:pt>
                <c:pt idx="11">
                  <c:v>29年</c:v>
                </c:pt>
                <c:pt idx="12">
                  <c:v>30年</c:v>
                </c:pt>
              </c:strCache>
            </c:strRef>
          </c:cat>
          <c:val>
            <c:numRef>
              <c:f>'165'!$M$4:$M$16</c:f>
              <c:numCache>
                <c:formatCode>General</c:formatCode>
                <c:ptCount val="13"/>
                <c:pt idx="0">
                  <c:v>12468</c:v>
                </c:pt>
                <c:pt idx="1">
                  <c:v>12679</c:v>
                </c:pt>
                <c:pt idx="2">
                  <c:v>12883</c:v>
                </c:pt>
                <c:pt idx="3">
                  <c:v>13069</c:v>
                </c:pt>
                <c:pt idx="4" formatCode="#,##0;[Red]#,##0">
                  <c:v>13229</c:v>
                </c:pt>
                <c:pt idx="5" formatCode="#,##0;[Red]#,##0">
                  <c:v>13417</c:v>
                </c:pt>
                <c:pt idx="6" formatCode="#,##0;[Red]#,##0">
                  <c:v>13655</c:v>
                </c:pt>
                <c:pt idx="7" formatCode="#,##0;[Red]#,##0">
                  <c:v>13764</c:v>
                </c:pt>
                <c:pt idx="8" formatCode="#,##0;[Red]#,##0">
                  <c:v>14059</c:v>
                </c:pt>
                <c:pt idx="9" formatCode="#,##0;[Red]#,##0">
                  <c:v>14132</c:v>
                </c:pt>
                <c:pt idx="10" formatCode="#,##0;[Red]#,##0">
                  <c:v>14655</c:v>
                </c:pt>
                <c:pt idx="11" formatCode="#,##0;[Red]#,##0">
                  <c:v>14865</c:v>
                </c:pt>
                <c:pt idx="12" formatCode="#,##0;[Red]#,##0">
                  <c:v>15227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56F-4075-9546-1DAC6925D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1408128"/>
        <c:axId val="101442688"/>
      </c:barChart>
      <c:lineChart>
        <c:grouping val="standard"/>
        <c:varyColors val="0"/>
        <c:ser>
          <c:idx val="0"/>
          <c:order val="0"/>
          <c:tx>
            <c:strRef>
              <c:f>'165'!$K$17</c:f>
              <c:strCache>
                <c:ptCount val="1"/>
                <c:pt idx="0">
                  <c:v>総数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10"/>
              <c:layout>
                <c:manualLayout>
                  <c:x val="-3.2180019228662884E-2"/>
                  <c:y val="-3.60870145469104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956F-4075-9546-1DAC6925D801}"/>
                </c:ext>
              </c:extLst>
            </c:dLbl>
            <c:numFmt formatCode="#,##0_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'165'!$J$4:$J$16</c:f>
              <c:strCache>
                <c:ptCount val="13"/>
                <c:pt idx="0">
                  <c:v>平成18年</c:v>
                </c:pt>
                <c:pt idx="1">
                  <c:v>19年</c:v>
                </c:pt>
                <c:pt idx="2">
                  <c:v>20年</c:v>
                </c:pt>
                <c:pt idx="3">
                  <c:v>21年</c:v>
                </c:pt>
                <c:pt idx="4">
                  <c:v>22年</c:v>
                </c:pt>
                <c:pt idx="5">
                  <c:v>23年</c:v>
                </c:pt>
                <c:pt idx="6">
                  <c:v>24年</c:v>
                </c:pt>
                <c:pt idx="7">
                  <c:v>25年</c:v>
                </c:pt>
                <c:pt idx="8">
                  <c:v>26年</c:v>
                </c:pt>
                <c:pt idx="9">
                  <c:v>27年</c:v>
                </c:pt>
                <c:pt idx="10">
                  <c:v>28年</c:v>
                </c:pt>
                <c:pt idx="11">
                  <c:v>29年</c:v>
                </c:pt>
                <c:pt idx="12">
                  <c:v>30年</c:v>
                </c:pt>
              </c:strCache>
            </c:strRef>
          </c:cat>
          <c:val>
            <c:numRef>
              <c:f>'165'!$K$4:$K$16</c:f>
              <c:numCache>
                <c:formatCode>General</c:formatCode>
                <c:ptCount val="13"/>
                <c:pt idx="0">
                  <c:v>24464</c:v>
                </c:pt>
                <c:pt idx="1">
                  <c:v>24917</c:v>
                </c:pt>
                <c:pt idx="2">
                  <c:v>25238</c:v>
                </c:pt>
                <c:pt idx="3">
                  <c:v>25542</c:v>
                </c:pt>
                <c:pt idx="4">
                  <c:v>25896</c:v>
                </c:pt>
                <c:pt idx="5">
                  <c:v>26219</c:v>
                </c:pt>
                <c:pt idx="6">
                  <c:v>26670</c:v>
                </c:pt>
                <c:pt idx="7">
                  <c:v>26864</c:v>
                </c:pt>
                <c:pt idx="8">
                  <c:v>27415</c:v>
                </c:pt>
                <c:pt idx="9">
                  <c:v>27579</c:v>
                </c:pt>
                <c:pt idx="10">
                  <c:v>28596</c:v>
                </c:pt>
                <c:pt idx="11">
                  <c:v>28939</c:v>
                </c:pt>
                <c:pt idx="12">
                  <c:v>29546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956F-4075-9546-1DAC6925D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408128"/>
        <c:axId val="101442688"/>
      </c:lineChart>
      <c:catAx>
        <c:axId val="10140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144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442688"/>
        <c:scaling>
          <c:orientation val="minMax"/>
        </c:scaling>
        <c:delete val="0"/>
        <c:axPos val="l"/>
        <c:numFmt formatCode="#,##0_ " sourceLinked="0"/>
        <c:majorTickMark val="out"/>
        <c:minorTickMark val="out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1408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988220068015733"/>
          <c:y val="0.28350764105756188"/>
          <c:w val="0.16640906749098441"/>
          <c:h val="0.1355933606095245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795234989202485E-2"/>
          <c:y val="8.8929219600725959E-2"/>
          <c:w val="0.86897654262794044"/>
          <c:h val="0.727767695099818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'165'!$L$31</c:f>
              <c:strCache>
                <c:ptCount val="1"/>
                <c:pt idx="0">
                  <c:v>　男　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'165'!$J$32:$J$49</c:f>
              <c:strCache>
                <c:ptCount val="18"/>
                <c:pt idx="0">
                  <c:v>与　那　覇</c:v>
                </c:pt>
                <c:pt idx="1">
                  <c:v>宮　　　城</c:v>
                </c:pt>
                <c:pt idx="2">
                  <c:v>大　　　名</c:v>
                </c:pt>
                <c:pt idx="3">
                  <c:v>新　　　川</c:v>
                </c:pt>
                <c:pt idx="4">
                  <c:v>宮　　　平</c:v>
                </c:pt>
                <c:pt idx="5">
                  <c:v>兼　　　城</c:v>
                </c:pt>
                <c:pt idx="6">
                  <c:v>本　　　部</c:v>
                </c:pt>
                <c:pt idx="7">
                  <c:v>喜　屋　武</c:v>
                </c:pt>
                <c:pt idx="8">
                  <c:v>照　　　屋</c:v>
                </c:pt>
                <c:pt idx="9">
                  <c:v>津　嘉　山</c:v>
                </c:pt>
                <c:pt idx="10">
                  <c:v>山　　　川</c:v>
                </c:pt>
                <c:pt idx="11">
                  <c:v>神　　　里</c:v>
                </c:pt>
                <c:pt idx="12">
                  <c:v>兼本ハイツ</c:v>
                </c:pt>
                <c:pt idx="13">
                  <c:v>第一　団地</c:v>
                </c:pt>
                <c:pt idx="14">
                  <c:v>第二　団地</c:v>
                </c:pt>
                <c:pt idx="15">
                  <c:v>東　新　川</c:v>
                </c:pt>
                <c:pt idx="16">
                  <c:v>北丘ハイツ</c:v>
                </c:pt>
                <c:pt idx="17">
                  <c:v>宮平ハイツ</c:v>
                </c:pt>
              </c:strCache>
            </c:strRef>
          </c:cat>
          <c:val>
            <c:numRef>
              <c:f>'165'!$L$32:$L$49</c:f>
              <c:numCache>
                <c:formatCode>#,##0_);\(#,##0\)</c:formatCode>
                <c:ptCount val="18"/>
                <c:pt idx="0">
                  <c:v>903</c:v>
                </c:pt>
                <c:pt idx="1">
                  <c:v>403</c:v>
                </c:pt>
                <c:pt idx="2">
                  <c:v>408</c:v>
                </c:pt>
                <c:pt idx="3">
                  <c:v>904</c:v>
                </c:pt>
                <c:pt idx="4">
                  <c:v>2510</c:v>
                </c:pt>
                <c:pt idx="5">
                  <c:v>2023</c:v>
                </c:pt>
                <c:pt idx="6">
                  <c:v>623</c:v>
                </c:pt>
                <c:pt idx="7">
                  <c:v>488</c:v>
                </c:pt>
                <c:pt idx="8">
                  <c:v>521</c:v>
                </c:pt>
                <c:pt idx="9">
                  <c:v>3360</c:v>
                </c:pt>
                <c:pt idx="10">
                  <c:v>383</c:v>
                </c:pt>
                <c:pt idx="11">
                  <c:v>364</c:v>
                </c:pt>
                <c:pt idx="12">
                  <c:v>277</c:v>
                </c:pt>
                <c:pt idx="13">
                  <c:v>108</c:v>
                </c:pt>
                <c:pt idx="14">
                  <c:v>172</c:v>
                </c:pt>
                <c:pt idx="15">
                  <c:v>96</c:v>
                </c:pt>
                <c:pt idx="16">
                  <c:v>150</c:v>
                </c:pt>
                <c:pt idx="17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59-4ECF-A6B3-3E27282C0E48}"/>
            </c:ext>
          </c:extLst>
        </c:ser>
        <c:ser>
          <c:idx val="1"/>
          <c:order val="1"/>
          <c:tx>
            <c:strRef>
              <c:f>'165'!$M$31</c:f>
              <c:strCache>
                <c:ptCount val="1"/>
                <c:pt idx="0">
                  <c:v>　女　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'165'!$J$32:$J$49</c:f>
              <c:strCache>
                <c:ptCount val="18"/>
                <c:pt idx="0">
                  <c:v>与　那　覇</c:v>
                </c:pt>
                <c:pt idx="1">
                  <c:v>宮　　　城</c:v>
                </c:pt>
                <c:pt idx="2">
                  <c:v>大　　　名</c:v>
                </c:pt>
                <c:pt idx="3">
                  <c:v>新　　　川</c:v>
                </c:pt>
                <c:pt idx="4">
                  <c:v>宮　　　平</c:v>
                </c:pt>
                <c:pt idx="5">
                  <c:v>兼　　　城</c:v>
                </c:pt>
                <c:pt idx="6">
                  <c:v>本　　　部</c:v>
                </c:pt>
                <c:pt idx="7">
                  <c:v>喜　屋　武</c:v>
                </c:pt>
                <c:pt idx="8">
                  <c:v>照　　　屋</c:v>
                </c:pt>
                <c:pt idx="9">
                  <c:v>津　嘉　山</c:v>
                </c:pt>
                <c:pt idx="10">
                  <c:v>山　　　川</c:v>
                </c:pt>
                <c:pt idx="11">
                  <c:v>神　　　里</c:v>
                </c:pt>
                <c:pt idx="12">
                  <c:v>兼本ハイツ</c:v>
                </c:pt>
                <c:pt idx="13">
                  <c:v>第一　団地</c:v>
                </c:pt>
                <c:pt idx="14">
                  <c:v>第二　団地</c:v>
                </c:pt>
                <c:pt idx="15">
                  <c:v>東　新　川</c:v>
                </c:pt>
                <c:pt idx="16">
                  <c:v>北丘ハイツ</c:v>
                </c:pt>
                <c:pt idx="17">
                  <c:v>宮平ハイツ</c:v>
                </c:pt>
              </c:strCache>
            </c:strRef>
          </c:cat>
          <c:val>
            <c:numRef>
              <c:f>'165'!$M$32:$M$49</c:f>
              <c:numCache>
                <c:formatCode>#,##0_);\(#,##0\)</c:formatCode>
                <c:ptCount val="18"/>
                <c:pt idx="0">
                  <c:v>966</c:v>
                </c:pt>
                <c:pt idx="1">
                  <c:v>384</c:v>
                </c:pt>
                <c:pt idx="2">
                  <c:v>382</c:v>
                </c:pt>
                <c:pt idx="3">
                  <c:v>969</c:v>
                </c:pt>
                <c:pt idx="4">
                  <c:v>2736</c:v>
                </c:pt>
                <c:pt idx="5">
                  <c:v>2210</c:v>
                </c:pt>
                <c:pt idx="6">
                  <c:v>634</c:v>
                </c:pt>
                <c:pt idx="7">
                  <c:v>453</c:v>
                </c:pt>
                <c:pt idx="8">
                  <c:v>560</c:v>
                </c:pt>
                <c:pt idx="9">
                  <c:v>3626</c:v>
                </c:pt>
                <c:pt idx="10">
                  <c:v>403</c:v>
                </c:pt>
                <c:pt idx="11">
                  <c:v>343</c:v>
                </c:pt>
                <c:pt idx="12">
                  <c:v>269</c:v>
                </c:pt>
                <c:pt idx="13">
                  <c:v>141</c:v>
                </c:pt>
                <c:pt idx="14">
                  <c:v>224</c:v>
                </c:pt>
                <c:pt idx="15">
                  <c:v>132</c:v>
                </c:pt>
                <c:pt idx="16">
                  <c:v>147</c:v>
                </c:pt>
                <c:pt idx="17">
                  <c:v>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59-4ECF-A6B3-3E27282C0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9777920"/>
        <c:axId val="99804288"/>
      </c:barChart>
      <c:lineChart>
        <c:grouping val="standard"/>
        <c:varyColors val="0"/>
        <c:ser>
          <c:idx val="2"/>
          <c:order val="2"/>
          <c:tx>
            <c:strRef>
              <c:f>'165'!$K$31</c:f>
              <c:strCache>
                <c:ptCount val="1"/>
                <c:pt idx="0">
                  <c:v>投票率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4426625521657601E-2"/>
                  <c:y val="2.73390780780356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459-4ECF-A6B3-3E27282C0E48}"/>
                </c:ext>
              </c:extLst>
            </c:dLbl>
            <c:dLbl>
              <c:idx val="2"/>
              <c:layout>
                <c:manualLayout>
                  <c:x val="-4.2413423349109504E-2"/>
                  <c:y val="2.2851142008176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459-4ECF-A6B3-3E27282C0E48}"/>
                </c:ext>
              </c:extLst>
            </c:dLbl>
            <c:dLbl>
              <c:idx val="3"/>
              <c:layout>
                <c:manualLayout>
                  <c:x val="-3.5956503875445495E-2"/>
                  <c:y val="2.36936458440200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459-4ECF-A6B3-3E27282C0E48}"/>
                </c:ext>
              </c:extLst>
            </c:dLbl>
            <c:dLbl>
              <c:idx val="4"/>
              <c:layout>
                <c:manualLayout>
                  <c:x val="-3.7966806419588217E-2"/>
                  <c:y val="-2.3331923797222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459-4ECF-A6B3-3E27282C0E48}"/>
                </c:ext>
              </c:extLst>
            </c:dLbl>
            <c:dLbl>
              <c:idx val="5"/>
              <c:layout>
                <c:manualLayout>
                  <c:x val="-3.9260777941801099E-2"/>
                  <c:y val="1.69681900382770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459-4ECF-A6B3-3E27282C0E48}"/>
                </c:ext>
              </c:extLst>
            </c:dLbl>
            <c:dLbl>
              <c:idx val="6"/>
              <c:layout>
                <c:manualLayout>
                  <c:x val="-3.2098729979810205E-2"/>
                  <c:y val="1.98106704028838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459-4ECF-A6B3-3E27282C0E48}"/>
                </c:ext>
              </c:extLst>
            </c:dLbl>
            <c:dLbl>
              <c:idx val="7"/>
              <c:layout>
                <c:manualLayout>
                  <c:x val="-3.5717463897863191E-2"/>
                  <c:y val="-2.42770196526181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459-4ECF-A6B3-3E27282C0E48}"/>
                </c:ext>
              </c:extLst>
            </c:dLbl>
            <c:dLbl>
              <c:idx val="8"/>
              <c:layout>
                <c:manualLayout>
                  <c:x val="-5.2149687307308533E-2"/>
                  <c:y val="2.71179857438735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459-4ECF-A6B3-3E27282C0E48}"/>
                </c:ext>
              </c:extLst>
            </c:dLbl>
            <c:dLbl>
              <c:idx val="9"/>
              <c:layout>
                <c:manualLayout>
                  <c:x val="5.9782083898456519E-3"/>
                  <c:y val="1.38639296680599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459-4ECF-A6B3-3E27282C0E48}"/>
                </c:ext>
              </c:extLst>
            </c:dLbl>
            <c:dLbl>
              <c:idx val="10"/>
              <c:layout>
                <c:manualLayout>
                  <c:x val="-1.1917917931816574E-2"/>
                  <c:y val="2.24165455563459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459-4ECF-A6B3-3E27282C0E48}"/>
                </c:ext>
              </c:extLst>
            </c:dLbl>
            <c:dLbl>
              <c:idx val="11"/>
              <c:layout>
                <c:manualLayout>
                  <c:x val="-3.7127405310190265E-2"/>
                  <c:y val="-2.01324534900404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459-4ECF-A6B3-3E27282C0E48}"/>
                </c:ext>
              </c:extLst>
            </c:dLbl>
            <c:dLbl>
              <c:idx val="12"/>
              <c:layout>
                <c:manualLayout>
                  <c:x val="-9.5191557013321708E-3"/>
                  <c:y val="-1.68826335939271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459-4ECF-A6B3-3E27282C0E48}"/>
                </c:ext>
              </c:extLst>
            </c:dLbl>
            <c:dLbl>
              <c:idx val="13"/>
              <c:layout>
                <c:manualLayout>
                  <c:x val="-4.8037095217748897E-2"/>
                  <c:y val="1.7406761457654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459-4ECF-A6B3-3E27282C0E48}"/>
                </c:ext>
              </c:extLst>
            </c:dLbl>
            <c:dLbl>
              <c:idx val="14"/>
              <c:layout>
                <c:manualLayout>
                  <c:x val="-2.9465345672319301E-2"/>
                  <c:y val="-2.73074591969581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459-4ECF-A6B3-3E27282C0E48}"/>
                </c:ext>
              </c:extLst>
            </c:dLbl>
            <c:dLbl>
              <c:idx val="15"/>
              <c:layout>
                <c:manualLayout>
                  <c:x val="-3.3893186524393451E-2"/>
                  <c:y val="2.36661996395272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B459-4ECF-A6B3-3E27282C0E4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'165'!$J$32:$J$49</c:f>
              <c:strCache>
                <c:ptCount val="18"/>
                <c:pt idx="0">
                  <c:v>与　那　覇</c:v>
                </c:pt>
                <c:pt idx="1">
                  <c:v>宮　　　城</c:v>
                </c:pt>
                <c:pt idx="2">
                  <c:v>大　　　名</c:v>
                </c:pt>
                <c:pt idx="3">
                  <c:v>新　　　川</c:v>
                </c:pt>
                <c:pt idx="4">
                  <c:v>宮　　　平</c:v>
                </c:pt>
                <c:pt idx="5">
                  <c:v>兼　　　城</c:v>
                </c:pt>
                <c:pt idx="6">
                  <c:v>本　　　部</c:v>
                </c:pt>
                <c:pt idx="7">
                  <c:v>喜　屋　武</c:v>
                </c:pt>
                <c:pt idx="8">
                  <c:v>照　　　屋</c:v>
                </c:pt>
                <c:pt idx="9">
                  <c:v>津　嘉　山</c:v>
                </c:pt>
                <c:pt idx="10">
                  <c:v>山　　　川</c:v>
                </c:pt>
                <c:pt idx="11">
                  <c:v>神　　　里</c:v>
                </c:pt>
                <c:pt idx="12">
                  <c:v>兼本ハイツ</c:v>
                </c:pt>
                <c:pt idx="13">
                  <c:v>第一　団地</c:v>
                </c:pt>
                <c:pt idx="14">
                  <c:v>第二　団地</c:v>
                </c:pt>
                <c:pt idx="15">
                  <c:v>東　新　川</c:v>
                </c:pt>
                <c:pt idx="16">
                  <c:v>北丘ハイツ</c:v>
                </c:pt>
                <c:pt idx="17">
                  <c:v>宮平ハイツ</c:v>
                </c:pt>
              </c:strCache>
            </c:strRef>
          </c:cat>
          <c:val>
            <c:numRef>
              <c:f>'165'!$K$32:$K$49</c:f>
              <c:numCache>
                <c:formatCode>#,##0.00_);\(#,##0.00\)</c:formatCode>
                <c:ptCount val="18"/>
                <c:pt idx="0">
                  <c:v>48.85</c:v>
                </c:pt>
                <c:pt idx="1">
                  <c:v>59.85</c:v>
                </c:pt>
                <c:pt idx="2">
                  <c:v>49.24</c:v>
                </c:pt>
                <c:pt idx="3">
                  <c:v>46.56</c:v>
                </c:pt>
                <c:pt idx="4">
                  <c:v>53.83</c:v>
                </c:pt>
                <c:pt idx="5">
                  <c:v>48.9</c:v>
                </c:pt>
                <c:pt idx="6">
                  <c:v>50.12</c:v>
                </c:pt>
                <c:pt idx="7">
                  <c:v>64.930000000000007</c:v>
                </c:pt>
                <c:pt idx="8">
                  <c:v>56.06</c:v>
                </c:pt>
                <c:pt idx="9">
                  <c:v>43.62</c:v>
                </c:pt>
                <c:pt idx="10">
                  <c:v>54.33</c:v>
                </c:pt>
                <c:pt idx="11">
                  <c:v>72.7</c:v>
                </c:pt>
                <c:pt idx="12">
                  <c:v>57.14</c:v>
                </c:pt>
                <c:pt idx="13">
                  <c:v>46.18</c:v>
                </c:pt>
                <c:pt idx="14">
                  <c:v>43.69</c:v>
                </c:pt>
                <c:pt idx="15">
                  <c:v>26.75</c:v>
                </c:pt>
                <c:pt idx="16">
                  <c:v>56.57</c:v>
                </c:pt>
                <c:pt idx="17">
                  <c:v>62.02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B459-4ECF-A6B3-3E27282C0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06208"/>
        <c:axId val="101470976"/>
      </c:lineChart>
      <c:catAx>
        <c:axId val="9977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9980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8042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5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 sz="900"/>
                  <a:t>（人）</a:t>
                </a:r>
              </a:p>
            </c:rich>
          </c:tx>
          <c:layout>
            <c:manualLayout>
              <c:xMode val="edge"/>
              <c:yMode val="edge"/>
              <c:x val="1.1546184738955917E-2"/>
              <c:y val="3.145795523290988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9777920"/>
        <c:crosses val="autoZero"/>
        <c:crossBetween val="between"/>
      </c:valAx>
      <c:catAx>
        <c:axId val="99806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1470976"/>
        <c:crosses val="autoZero"/>
        <c:auto val="1"/>
        <c:lblAlgn val="ctr"/>
        <c:lblOffset val="100"/>
        <c:noMultiLvlLbl val="0"/>
      </c:catAx>
      <c:valAx>
        <c:axId val="101470976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率（％）</a:t>
                </a:r>
              </a:p>
            </c:rich>
          </c:tx>
          <c:layout>
            <c:manualLayout>
              <c:xMode val="edge"/>
              <c:yMode val="edge"/>
              <c:x val="0.90361445783132532"/>
              <c:y val="3.62976406533576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9806208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867519051440927"/>
          <c:y val="3.9927404718693285E-2"/>
          <c:w val="0.15512059599770861"/>
          <c:h val="0.101633393829401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676275</xdr:colOff>
      <xdr:row>24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104775</xdr:rowOff>
    </xdr:from>
    <xdr:to>
      <xdr:col>8</xdr:col>
      <xdr:colOff>838200</xdr:colOff>
      <xdr:row>56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257175</xdr:colOff>
      <xdr:row>32</xdr:row>
      <xdr:rowOff>9525</xdr:rowOff>
    </xdr:from>
    <xdr:to>
      <xdr:col>8</xdr:col>
      <xdr:colOff>276225</xdr:colOff>
      <xdr:row>32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371975" y="5800725"/>
          <a:ext cx="13906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（平成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30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年４月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15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日執行）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49"/>
  <sheetViews>
    <sheetView tabSelected="1" view="pageBreakPreview" zoomScale="115" zoomScaleNormal="100" zoomScaleSheetLayoutView="115" workbookViewId="0">
      <selection activeCell="L28" sqref="L28"/>
    </sheetView>
  </sheetViews>
  <sheetFormatPr defaultRowHeight="14.25"/>
  <cols>
    <col min="9" max="9" width="12.375" customWidth="1"/>
    <col min="10" max="10" width="10.375" customWidth="1"/>
  </cols>
  <sheetData>
    <row r="1" spans="1:15">
      <c r="A1" t="s">
        <v>139</v>
      </c>
      <c r="J1" s="6"/>
      <c r="K1" s="2"/>
      <c r="L1" s="2"/>
      <c r="M1" s="2"/>
      <c r="O1" s="3"/>
    </row>
    <row r="2" spans="1:15">
      <c r="J2" s="6"/>
      <c r="K2" s="2"/>
      <c r="L2" s="2"/>
      <c r="M2" s="2"/>
      <c r="O2" s="3"/>
    </row>
    <row r="3" spans="1:15">
      <c r="J3" s="5"/>
      <c r="K3" s="2"/>
      <c r="L3" s="4"/>
      <c r="M3" s="4"/>
      <c r="O3" s="3"/>
    </row>
    <row r="4" spans="1:15">
      <c r="J4" s="137" t="s">
        <v>128</v>
      </c>
      <c r="K4" s="138">
        <v>24464</v>
      </c>
      <c r="L4" s="138">
        <v>11996</v>
      </c>
      <c r="M4" s="138">
        <v>12468</v>
      </c>
      <c r="O4" s="3"/>
    </row>
    <row r="5" spans="1:15">
      <c r="J5" s="137" t="s">
        <v>25</v>
      </c>
      <c r="K5" s="138">
        <v>24917</v>
      </c>
      <c r="L5" s="138">
        <v>12238</v>
      </c>
      <c r="M5" s="138">
        <v>12679</v>
      </c>
      <c r="O5" s="3"/>
    </row>
    <row r="6" spans="1:15">
      <c r="J6" s="137" t="s">
        <v>24</v>
      </c>
      <c r="K6" s="138">
        <v>25238</v>
      </c>
      <c r="L6" s="138">
        <v>12355</v>
      </c>
      <c r="M6" s="138">
        <v>12883</v>
      </c>
      <c r="O6" s="3"/>
    </row>
    <row r="7" spans="1:15">
      <c r="J7" s="137" t="s">
        <v>129</v>
      </c>
      <c r="K7" s="138">
        <v>25542</v>
      </c>
      <c r="L7" s="138">
        <v>12473</v>
      </c>
      <c r="M7" s="138">
        <v>13069</v>
      </c>
      <c r="O7" s="3"/>
    </row>
    <row r="8" spans="1:15">
      <c r="J8" s="137" t="s">
        <v>130</v>
      </c>
      <c r="K8" s="139">
        <v>25896</v>
      </c>
      <c r="L8" s="140">
        <v>12667</v>
      </c>
      <c r="M8" s="140">
        <v>13229</v>
      </c>
      <c r="O8" s="3"/>
    </row>
    <row r="9" spans="1:15">
      <c r="J9" s="137" t="s">
        <v>131</v>
      </c>
      <c r="K9" s="139">
        <v>26219</v>
      </c>
      <c r="L9" s="140">
        <v>12802</v>
      </c>
      <c r="M9" s="140">
        <v>13417</v>
      </c>
      <c r="O9" s="3"/>
    </row>
    <row r="10" spans="1:15">
      <c r="J10" s="137" t="s">
        <v>132</v>
      </c>
      <c r="K10" s="139">
        <v>26670</v>
      </c>
      <c r="L10" s="140">
        <v>13015</v>
      </c>
      <c r="M10" s="140">
        <v>13655</v>
      </c>
      <c r="O10" s="3"/>
    </row>
    <row r="11" spans="1:15">
      <c r="J11" s="137" t="s">
        <v>133</v>
      </c>
      <c r="K11" s="141">
        <v>26864</v>
      </c>
      <c r="L11" s="142">
        <v>13100</v>
      </c>
      <c r="M11" s="142">
        <v>13764</v>
      </c>
      <c r="O11" s="3"/>
    </row>
    <row r="12" spans="1:15">
      <c r="J12" s="137" t="s">
        <v>134</v>
      </c>
      <c r="K12" s="141">
        <v>27415</v>
      </c>
      <c r="L12" s="142">
        <v>13356</v>
      </c>
      <c r="M12" s="142">
        <v>14059</v>
      </c>
      <c r="O12" s="3"/>
    </row>
    <row r="13" spans="1:15">
      <c r="J13" s="137" t="s">
        <v>135</v>
      </c>
      <c r="K13" s="141">
        <v>27579</v>
      </c>
      <c r="L13" s="142">
        <v>13447</v>
      </c>
      <c r="M13" s="142">
        <v>14132</v>
      </c>
      <c r="O13" s="3"/>
    </row>
    <row r="14" spans="1:15">
      <c r="J14" s="137" t="s">
        <v>136</v>
      </c>
      <c r="K14" s="141">
        <v>28596</v>
      </c>
      <c r="L14" s="142">
        <v>13941</v>
      </c>
      <c r="M14" s="142">
        <v>14655</v>
      </c>
      <c r="O14" s="1"/>
    </row>
    <row r="15" spans="1:15">
      <c r="J15" s="137" t="s">
        <v>137</v>
      </c>
      <c r="K15" s="141">
        <v>28939</v>
      </c>
      <c r="L15" s="142">
        <v>14074</v>
      </c>
      <c r="M15" s="142">
        <v>14865</v>
      </c>
    </row>
    <row r="16" spans="1:15">
      <c r="J16" s="137" t="s">
        <v>138</v>
      </c>
      <c r="K16" s="141">
        <v>29546</v>
      </c>
      <c r="L16" s="142">
        <v>14319</v>
      </c>
      <c r="M16" s="142">
        <v>15227</v>
      </c>
    </row>
    <row r="17" spans="1:15">
      <c r="J17" s="143"/>
      <c r="K17" s="143" t="s">
        <v>23</v>
      </c>
      <c r="L17" s="143" t="s">
        <v>22</v>
      </c>
      <c r="M17" s="143" t="s">
        <v>21</v>
      </c>
    </row>
    <row r="18" spans="1:15">
      <c r="M18" s="2"/>
      <c r="N18" s="2"/>
      <c r="O18" s="2"/>
    </row>
    <row r="19" spans="1:15">
      <c r="M19" s="2"/>
      <c r="N19" s="2"/>
      <c r="O19" s="2"/>
    </row>
    <row r="20" spans="1:15">
      <c r="M20" s="2"/>
      <c r="N20" s="2"/>
      <c r="O20" s="2"/>
    </row>
    <row r="21" spans="1:15">
      <c r="M21" s="2"/>
      <c r="N21" s="2"/>
      <c r="O21" s="2"/>
    </row>
    <row r="22" spans="1:15">
      <c r="M22" s="2"/>
      <c r="N22" s="2"/>
      <c r="O22" s="2"/>
    </row>
    <row r="23" spans="1:15">
      <c r="M23" s="2"/>
      <c r="N23" s="2"/>
      <c r="O23" s="2"/>
    </row>
    <row r="24" spans="1:15">
      <c r="M24" s="2"/>
      <c r="N24" s="2"/>
      <c r="O24" s="2"/>
    </row>
    <row r="25" spans="1:15">
      <c r="M25" s="2"/>
      <c r="N25" s="2"/>
      <c r="O25" s="2"/>
    </row>
    <row r="26" spans="1:15">
      <c r="A26" t="s">
        <v>140</v>
      </c>
      <c r="M26" s="2"/>
      <c r="N26" s="2"/>
      <c r="O26" s="2"/>
    </row>
    <row r="27" spans="1:15">
      <c r="M27" s="2"/>
      <c r="N27" s="2"/>
      <c r="O27" s="2"/>
    </row>
    <row r="31" spans="1:15" ht="14.25" customHeight="1">
      <c r="J31" s="143"/>
      <c r="K31" s="144" t="s">
        <v>20</v>
      </c>
      <c r="L31" s="145" t="s">
        <v>19</v>
      </c>
      <c r="M31" s="145" t="s">
        <v>18</v>
      </c>
    </row>
    <row r="32" spans="1:15">
      <c r="J32" s="146" t="s">
        <v>17</v>
      </c>
      <c r="K32" s="147">
        <v>48.85</v>
      </c>
      <c r="L32" s="148">
        <v>903</v>
      </c>
      <c r="M32" s="148">
        <v>966</v>
      </c>
    </row>
    <row r="33" spans="10:13">
      <c r="J33" s="146" t="s">
        <v>16</v>
      </c>
      <c r="K33" s="147">
        <v>59.85</v>
      </c>
      <c r="L33" s="148">
        <v>403</v>
      </c>
      <c r="M33" s="148">
        <v>384</v>
      </c>
    </row>
    <row r="34" spans="10:13">
      <c r="J34" s="146" t="s">
        <v>15</v>
      </c>
      <c r="K34" s="147">
        <v>49.24</v>
      </c>
      <c r="L34" s="148">
        <v>408</v>
      </c>
      <c r="M34" s="148">
        <v>382</v>
      </c>
    </row>
    <row r="35" spans="10:13">
      <c r="J35" s="146" t="s">
        <v>14</v>
      </c>
      <c r="K35" s="147">
        <v>46.56</v>
      </c>
      <c r="L35" s="148">
        <v>904</v>
      </c>
      <c r="M35" s="148">
        <v>969</v>
      </c>
    </row>
    <row r="36" spans="10:13">
      <c r="J36" s="146" t="s">
        <v>13</v>
      </c>
      <c r="K36" s="147">
        <v>53.83</v>
      </c>
      <c r="L36" s="148">
        <f>2476+34</f>
        <v>2510</v>
      </c>
      <c r="M36" s="148">
        <f>2706+30</f>
        <v>2736</v>
      </c>
    </row>
    <row r="37" spans="10:13">
      <c r="J37" s="146" t="s">
        <v>12</v>
      </c>
      <c r="K37" s="147">
        <v>48.9</v>
      </c>
      <c r="L37" s="148">
        <v>2023</v>
      </c>
      <c r="M37" s="148">
        <v>2210</v>
      </c>
    </row>
    <row r="38" spans="10:13">
      <c r="J38" s="146" t="s">
        <v>11</v>
      </c>
      <c r="K38" s="147">
        <v>50.12</v>
      </c>
      <c r="L38" s="148">
        <v>623</v>
      </c>
      <c r="M38" s="148">
        <v>634</v>
      </c>
    </row>
    <row r="39" spans="10:13">
      <c r="J39" s="146" t="s">
        <v>10</v>
      </c>
      <c r="K39" s="147">
        <v>64.930000000000007</v>
      </c>
      <c r="L39" s="148">
        <v>488</v>
      </c>
      <c r="M39" s="148">
        <v>453</v>
      </c>
    </row>
    <row r="40" spans="10:13">
      <c r="J40" s="146" t="s">
        <v>9</v>
      </c>
      <c r="K40" s="147">
        <v>56.06</v>
      </c>
      <c r="L40" s="148">
        <v>521</v>
      </c>
      <c r="M40" s="148">
        <v>560</v>
      </c>
    </row>
    <row r="41" spans="10:13">
      <c r="J41" s="146" t="s">
        <v>8</v>
      </c>
      <c r="K41" s="147">
        <v>43.62</v>
      </c>
      <c r="L41" s="148">
        <v>3360</v>
      </c>
      <c r="M41" s="148">
        <v>3626</v>
      </c>
    </row>
    <row r="42" spans="10:13">
      <c r="J42" s="146" t="s">
        <v>7</v>
      </c>
      <c r="K42" s="147">
        <v>54.33</v>
      </c>
      <c r="L42" s="148">
        <v>383</v>
      </c>
      <c r="M42" s="148">
        <v>403</v>
      </c>
    </row>
    <row r="43" spans="10:13">
      <c r="J43" s="146" t="s">
        <v>6</v>
      </c>
      <c r="K43" s="147">
        <v>72.7</v>
      </c>
      <c r="L43" s="148">
        <v>364</v>
      </c>
      <c r="M43" s="148">
        <v>343</v>
      </c>
    </row>
    <row r="44" spans="10:13" ht="15" customHeight="1">
      <c r="J44" s="146" t="s">
        <v>5</v>
      </c>
      <c r="K44" s="147">
        <v>57.14</v>
      </c>
      <c r="L44" s="148">
        <v>277</v>
      </c>
      <c r="M44" s="148">
        <v>269</v>
      </c>
    </row>
    <row r="45" spans="10:13">
      <c r="J45" s="146" t="s">
        <v>4</v>
      </c>
      <c r="K45" s="147">
        <v>46.18</v>
      </c>
      <c r="L45" s="148">
        <v>108</v>
      </c>
      <c r="M45" s="148">
        <v>141</v>
      </c>
    </row>
    <row r="46" spans="10:13">
      <c r="J46" s="146" t="s">
        <v>3</v>
      </c>
      <c r="K46" s="147">
        <v>43.69</v>
      </c>
      <c r="L46" s="148">
        <v>172</v>
      </c>
      <c r="M46" s="148">
        <v>224</v>
      </c>
    </row>
    <row r="47" spans="10:13">
      <c r="J47" s="146" t="s">
        <v>2</v>
      </c>
      <c r="K47" s="147">
        <v>26.75</v>
      </c>
      <c r="L47" s="148">
        <v>96</v>
      </c>
      <c r="M47" s="148">
        <v>132</v>
      </c>
    </row>
    <row r="48" spans="10:13" ht="14.25" customHeight="1">
      <c r="J48" s="146" t="s">
        <v>1</v>
      </c>
      <c r="K48" s="147">
        <v>56.57</v>
      </c>
      <c r="L48" s="148">
        <v>150</v>
      </c>
      <c r="M48" s="148">
        <v>147</v>
      </c>
    </row>
    <row r="49" spans="10:13">
      <c r="J49" s="149" t="s">
        <v>0</v>
      </c>
      <c r="K49" s="147">
        <v>62.02</v>
      </c>
      <c r="L49" s="148">
        <v>136</v>
      </c>
      <c r="M49" s="148">
        <v>151</v>
      </c>
    </row>
  </sheetData>
  <phoneticPr fontId="2"/>
  <pageMargins left="0.59055118110236227" right="0.59055118110236227" top="0.59055118110236227" bottom="0.59055118110236227" header="0.31496062992125984" footer="0.31496062992125984"/>
  <pageSetup paperSize="9" scale="95" firstPageNumber="165" orientation="portrait" useFirstPageNumber="1" r:id="rId1"/>
  <headerFooter alignWithMargins="0">
    <oddHeader>&amp;R　&amp;10　選　　挙</oddHeader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28"/>
  <sheetViews>
    <sheetView zoomScale="85" zoomScaleNormal="85" workbookViewId="0">
      <selection activeCell="L28" sqref="L28"/>
    </sheetView>
  </sheetViews>
  <sheetFormatPr defaultRowHeight="14.25"/>
  <cols>
    <col min="1" max="1" width="2.625" style="38" customWidth="1"/>
    <col min="2" max="2" width="10.625" style="38" customWidth="1"/>
    <col min="3" max="3" width="2.625" style="38" customWidth="1"/>
    <col min="4" max="4" width="11.625" style="38" customWidth="1"/>
    <col min="5" max="5" width="5.125" style="38" customWidth="1"/>
    <col min="6" max="6" width="11.625" style="38" customWidth="1"/>
    <col min="7" max="7" width="5" style="38" customWidth="1"/>
    <col min="8" max="8" width="11.625" style="38" customWidth="1"/>
    <col min="9" max="9" width="5" style="38" customWidth="1"/>
    <col min="10" max="10" width="10.5" style="38" customWidth="1"/>
    <col min="11" max="11" width="5.625" style="38" customWidth="1"/>
    <col min="12" max="16384" width="9" style="38"/>
  </cols>
  <sheetData>
    <row r="1" spans="1:11" ht="27" customHeight="1">
      <c r="A1" s="38" t="s">
        <v>33</v>
      </c>
    </row>
    <row r="2" spans="1:11" s="36" customFormat="1" ht="24" customHeight="1">
      <c r="K2" s="39" t="s">
        <v>87</v>
      </c>
    </row>
    <row r="3" spans="1:11" s="36" customFormat="1" ht="27" customHeight="1">
      <c r="A3" s="106" t="s">
        <v>32</v>
      </c>
      <c r="B3" s="107"/>
      <c r="C3" s="107"/>
      <c r="D3" s="107" t="s">
        <v>31</v>
      </c>
      <c r="E3" s="107"/>
      <c r="F3" s="107"/>
      <c r="G3" s="107"/>
      <c r="H3" s="107"/>
      <c r="I3" s="107"/>
      <c r="J3" s="110" t="s">
        <v>30</v>
      </c>
      <c r="K3" s="111"/>
    </row>
    <row r="4" spans="1:11" s="36" customFormat="1" ht="27" customHeight="1">
      <c r="A4" s="108"/>
      <c r="B4" s="109"/>
      <c r="C4" s="109"/>
      <c r="D4" s="109" t="s">
        <v>29</v>
      </c>
      <c r="E4" s="109"/>
      <c r="F4" s="109" t="s">
        <v>22</v>
      </c>
      <c r="G4" s="109"/>
      <c r="H4" s="109" t="s">
        <v>21</v>
      </c>
      <c r="I4" s="109"/>
      <c r="J4" s="112" t="s">
        <v>28</v>
      </c>
      <c r="K4" s="113"/>
    </row>
    <row r="5" spans="1:11" s="36" customFormat="1" ht="30" customHeight="1">
      <c r="A5" s="40"/>
      <c r="B5" s="41" t="s">
        <v>88</v>
      </c>
      <c r="C5" s="14"/>
      <c r="D5" s="13">
        <f t="shared" ref="D5:D15" si="0">SUM(F5:H5)</f>
        <v>19991</v>
      </c>
      <c r="E5" s="15"/>
      <c r="F5" s="13">
        <v>9902</v>
      </c>
      <c r="G5" s="15"/>
      <c r="H5" s="13">
        <v>10089</v>
      </c>
      <c r="I5" s="14"/>
      <c r="J5" s="42">
        <v>579</v>
      </c>
      <c r="K5" s="43"/>
    </row>
    <row r="6" spans="1:11" s="36" customFormat="1" ht="30" customHeight="1">
      <c r="A6" s="40"/>
      <c r="B6" s="41" t="s">
        <v>89</v>
      </c>
      <c r="C6" s="14"/>
      <c r="D6" s="13">
        <f t="shared" si="0"/>
        <v>20447</v>
      </c>
      <c r="E6" s="15"/>
      <c r="F6" s="13">
        <v>10142</v>
      </c>
      <c r="G6" s="15"/>
      <c r="H6" s="13">
        <v>10305</v>
      </c>
      <c r="I6" s="14"/>
      <c r="J6" s="42">
        <f t="shared" ref="J6:J15" si="1">D6-D5</f>
        <v>456</v>
      </c>
      <c r="K6" s="43"/>
    </row>
    <row r="7" spans="1:11" s="36" customFormat="1" ht="30" customHeight="1">
      <c r="A7" s="40"/>
      <c r="B7" s="41" t="s">
        <v>90</v>
      </c>
      <c r="C7" s="14"/>
      <c r="D7" s="11">
        <f t="shared" si="0"/>
        <v>20851</v>
      </c>
      <c r="E7" s="15"/>
      <c r="F7" s="11">
        <v>10323</v>
      </c>
      <c r="G7" s="15"/>
      <c r="H7" s="11">
        <v>10528</v>
      </c>
      <c r="I7" s="14"/>
      <c r="J7" s="42">
        <f t="shared" si="1"/>
        <v>404</v>
      </c>
      <c r="K7" s="43"/>
    </row>
    <row r="8" spans="1:11" s="36" customFormat="1" ht="30" customHeight="1">
      <c r="A8" s="40"/>
      <c r="B8" s="41" t="s">
        <v>27</v>
      </c>
      <c r="C8" s="14"/>
      <c r="D8" s="9">
        <f t="shared" si="0"/>
        <v>21227</v>
      </c>
      <c r="E8" s="44"/>
      <c r="F8" s="9">
        <v>10474</v>
      </c>
      <c r="G8" s="44"/>
      <c r="H8" s="9">
        <v>10753</v>
      </c>
      <c r="I8" s="14"/>
      <c r="J8" s="42">
        <f t="shared" si="1"/>
        <v>376</v>
      </c>
      <c r="K8" s="43"/>
    </row>
    <row r="9" spans="1:11" s="36" customFormat="1" ht="30" customHeight="1">
      <c r="A9" s="40"/>
      <c r="B9" s="41" t="s">
        <v>26</v>
      </c>
      <c r="C9" s="14"/>
      <c r="D9" s="13">
        <f t="shared" si="0"/>
        <v>21877</v>
      </c>
      <c r="E9" s="16"/>
      <c r="F9" s="13">
        <v>10783</v>
      </c>
      <c r="G9" s="16"/>
      <c r="H9" s="13">
        <v>11094</v>
      </c>
      <c r="I9" s="14"/>
      <c r="J9" s="42">
        <f t="shared" si="1"/>
        <v>650</v>
      </c>
      <c r="K9" s="43"/>
    </row>
    <row r="10" spans="1:11" s="36" customFormat="1" ht="30" customHeight="1">
      <c r="A10" s="40"/>
      <c r="B10" s="41" t="s">
        <v>91</v>
      </c>
      <c r="C10" s="14"/>
      <c r="D10" s="13">
        <f t="shared" si="0"/>
        <v>22353</v>
      </c>
      <c r="E10" s="16"/>
      <c r="F10" s="13">
        <v>11031</v>
      </c>
      <c r="G10" s="16"/>
      <c r="H10" s="13">
        <v>11322</v>
      </c>
      <c r="I10" s="14"/>
      <c r="J10" s="42">
        <f t="shared" si="1"/>
        <v>476</v>
      </c>
      <c r="K10" s="43"/>
    </row>
    <row r="11" spans="1:11" s="36" customFormat="1" ht="30" customHeight="1">
      <c r="A11" s="40"/>
      <c r="B11" s="41" t="s">
        <v>92</v>
      </c>
      <c r="C11" s="14"/>
      <c r="D11" s="11">
        <f t="shared" si="0"/>
        <v>22917</v>
      </c>
      <c r="E11" s="12"/>
      <c r="F11" s="11">
        <v>11317</v>
      </c>
      <c r="G11" s="12"/>
      <c r="H11" s="11">
        <v>11600</v>
      </c>
      <c r="I11" s="45"/>
      <c r="J11" s="42">
        <f t="shared" si="1"/>
        <v>564</v>
      </c>
      <c r="K11" s="43"/>
    </row>
    <row r="12" spans="1:11" s="36" customFormat="1" ht="30" customHeight="1">
      <c r="A12" s="40"/>
      <c r="B12" s="41" t="s">
        <v>93</v>
      </c>
      <c r="C12" s="14"/>
      <c r="D12" s="13">
        <f t="shared" si="0"/>
        <v>23393</v>
      </c>
      <c r="E12" s="15"/>
      <c r="F12" s="13">
        <v>11559</v>
      </c>
      <c r="G12" s="15"/>
      <c r="H12" s="13">
        <v>11834</v>
      </c>
      <c r="I12" s="14"/>
      <c r="J12" s="42">
        <f t="shared" si="1"/>
        <v>476</v>
      </c>
      <c r="K12" s="43"/>
    </row>
    <row r="13" spans="1:11" s="36" customFormat="1" ht="30" customHeight="1">
      <c r="A13" s="40"/>
      <c r="B13" s="41" t="s">
        <v>94</v>
      </c>
      <c r="C13" s="14"/>
      <c r="D13" s="11">
        <f t="shared" si="0"/>
        <v>23674</v>
      </c>
      <c r="E13" s="46"/>
      <c r="F13" s="11">
        <v>11682</v>
      </c>
      <c r="G13" s="46"/>
      <c r="H13" s="11">
        <v>11992</v>
      </c>
      <c r="I13" s="14"/>
      <c r="J13" s="42">
        <f t="shared" si="1"/>
        <v>281</v>
      </c>
      <c r="K13" s="43"/>
    </row>
    <row r="14" spans="1:11" s="36" customFormat="1" ht="30" customHeight="1">
      <c r="A14" s="40"/>
      <c r="B14" s="41" t="s">
        <v>95</v>
      </c>
      <c r="C14" s="45"/>
      <c r="D14" s="11">
        <f t="shared" si="0"/>
        <v>24118</v>
      </c>
      <c r="E14" s="12"/>
      <c r="F14" s="11">
        <v>11848</v>
      </c>
      <c r="G14" s="12"/>
      <c r="H14" s="11">
        <v>12270</v>
      </c>
      <c r="I14" s="10"/>
      <c r="J14" s="42">
        <f t="shared" si="1"/>
        <v>444</v>
      </c>
      <c r="K14" s="43"/>
    </row>
    <row r="15" spans="1:11" s="36" customFormat="1" ht="30" customHeight="1">
      <c r="A15" s="40"/>
      <c r="B15" s="41" t="s">
        <v>96</v>
      </c>
      <c r="C15" s="47"/>
      <c r="D15" s="13">
        <f t="shared" si="0"/>
        <v>24464</v>
      </c>
      <c r="E15" s="15"/>
      <c r="F15" s="13">
        <v>11996</v>
      </c>
      <c r="G15" s="44"/>
      <c r="H15" s="13">
        <v>12468</v>
      </c>
      <c r="I15" s="14"/>
      <c r="J15" s="42">
        <f t="shared" si="1"/>
        <v>346</v>
      </c>
      <c r="K15" s="43"/>
    </row>
    <row r="16" spans="1:11" s="36" customFormat="1" ht="30" customHeight="1">
      <c r="A16" s="40"/>
      <c r="B16" s="41" t="s">
        <v>97</v>
      </c>
      <c r="C16" s="47"/>
      <c r="D16" s="11">
        <v>24917</v>
      </c>
      <c r="E16" s="46"/>
      <c r="F16" s="11">
        <v>12238</v>
      </c>
      <c r="G16" s="15"/>
      <c r="H16" s="11">
        <v>12679</v>
      </c>
      <c r="I16" s="10"/>
      <c r="J16" s="42">
        <v>453</v>
      </c>
      <c r="K16" s="43"/>
    </row>
    <row r="17" spans="1:11" s="36" customFormat="1" ht="30" customHeight="1">
      <c r="A17" s="48"/>
      <c r="B17" s="41" t="s">
        <v>98</v>
      </c>
      <c r="C17" s="10"/>
      <c r="D17" s="11">
        <v>25238</v>
      </c>
      <c r="E17" s="12"/>
      <c r="F17" s="11">
        <v>12355</v>
      </c>
      <c r="G17" s="12"/>
      <c r="H17" s="11">
        <v>12883</v>
      </c>
      <c r="I17" s="10"/>
      <c r="J17" s="42">
        <v>321</v>
      </c>
      <c r="K17" s="43"/>
    </row>
    <row r="18" spans="1:11" s="36" customFormat="1" ht="30" customHeight="1">
      <c r="A18" s="40"/>
      <c r="B18" s="41" t="s">
        <v>99</v>
      </c>
      <c r="C18" s="14"/>
      <c r="D18" s="13">
        <v>25542</v>
      </c>
      <c r="E18" s="15"/>
      <c r="F18" s="13">
        <v>12473</v>
      </c>
      <c r="G18" s="15"/>
      <c r="H18" s="13">
        <v>13069</v>
      </c>
      <c r="I18" s="14"/>
      <c r="J18" s="42">
        <v>304</v>
      </c>
      <c r="K18" s="43"/>
    </row>
    <row r="19" spans="1:11" s="36" customFormat="1" ht="30" customHeight="1">
      <c r="A19" s="40"/>
      <c r="B19" s="41" t="s">
        <v>100</v>
      </c>
      <c r="C19" s="49"/>
      <c r="D19" s="11">
        <v>25896</v>
      </c>
      <c r="E19" s="46"/>
      <c r="F19" s="11">
        <v>12667</v>
      </c>
      <c r="G19" s="12"/>
      <c r="H19" s="11">
        <v>13229</v>
      </c>
      <c r="I19" s="10"/>
      <c r="J19" s="50">
        <v>354</v>
      </c>
      <c r="K19" s="51"/>
    </row>
    <row r="20" spans="1:11" s="36" customFormat="1" ht="30" customHeight="1">
      <c r="A20" s="52"/>
      <c r="B20" s="41" t="s">
        <v>101</v>
      </c>
      <c r="C20" s="10"/>
      <c r="D20" s="11">
        <v>26219</v>
      </c>
      <c r="E20" s="12"/>
      <c r="F20" s="11">
        <v>12802</v>
      </c>
      <c r="G20" s="12"/>
      <c r="H20" s="11">
        <v>13417</v>
      </c>
      <c r="I20" s="10"/>
      <c r="J20" s="42">
        <v>323</v>
      </c>
      <c r="K20" s="43"/>
    </row>
    <row r="21" spans="1:11" s="36" customFormat="1" ht="30" customHeight="1">
      <c r="A21" s="40"/>
      <c r="B21" s="41" t="s">
        <v>102</v>
      </c>
      <c r="C21" s="14"/>
      <c r="D21" s="9">
        <v>26670</v>
      </c>
      <c r="E21" s="44"/>
      <c r="F21" s="9">
        <v>13015</v>
      </c>
      <c r="G21" s="44"/>
      <c r="H21" s="9">
        <v>13655</v>
      </c>
      <c r="I21" s="45"/>
      <c r="J21" s="53">
        <v>451</v>
      </c>
      <c r="K21" s="43"/>
    </row>
    <row r="22" spans="1:11" s="36" customFormat="1" ht="30" customHeight="1">
      <c r="A22" s="52"/>
      <c r="B22" s="41" t="s">
        <v>103</v>
      </c>
      <c r="C22" s="49"/>
      <c r="D22" s="13">
        <v>26864</v>
      </c>
      <c r="E22" s="16"/>
      <c r="F22" s="13">
        <v>13100</v>
      </c>
      <c r="G22" s="15"/>
      <c r="H22" s="13">
        <v>13764</v>
      </c>
      <c r="I22" s="14"/>
      <c r="J22" s="13">
        <f>D22-D21</f>
        <v>194</v>
      </c>
      <c r="K22" s="51"/>
    </row>
    <row r="23" spans="1:11" s="36" customFormat="1" ht="30" customHeight="1">
      <c r="A23" s="52"/>
      <c r="B23" s="41" t="s">
        <v>104</v>
      </c>
      <c r="C23" s="10"/>
      <c r="D23" s="11">
        <f>F23+H23</f>
        <v>27415</v>
      </c>
      <c r="E23" s="12"/>
      <c r="F23" s="11">
        <v>13356</v>
      </c>
      <c r="G23" s="12"/>
      <c r="H23" s="11">
        <v>14059</v>
      </c>
      <c r="I23" s="10"/>
      <c r="J23" s="9">
        <f t="shared" ref="J23" si="2">D23-D22</f>
        <v>551</v>
      </c>
      <c r="K23" s="43"/>
    </row>
    <row r="24" spans="1:11" s="36" customFormat="1" ht="30" customHeight="1">
      <c r="A24" s="40"/>
      <c r="B24" s="41" t="s">
        <v>105</v>
      </c>
      <c r="C24" s="14"/>
      <c r="D24" s="13">
        <f>F24+H24</f>
        <v>27579</v>
      </c>
      <c r="E24" s="15"/>
      <c r="F24" s="13">
        <v>13447</v>
      </c>
      <c r="G24" s="15"/>
      <c r="H24" s="13">
        <v>14132</v>
      </c>
      <c r="I24" s="14"/>
      <c r="J24" s="13">
        <f>D24-D23</f>
        <v>164</v>
      </c>
      <c r="K24" s="54"/>
    </row>
    <row r="25" spans="1:11" s="36" customFormat="1" ht="30" customHeight="1">
      <c r="A25" s="52"/>
      <c r="B25" s="41" t="s">
        <v>106</v>
      </c>
      <c r="C25" s="49"/>
      <c r="D25" s="11">
        <f>F25+H25</f>
        <v>28596</v>
      </c>
      <c r="E25" s="46"/>
      <c r="F25" s="11">
        <v>13941</v>
      </c>
      <c r="G25" s="12"/>
      <c r="H25" s="11">
        <v>14655</v>
      </c>
      <c r="I25" s="10"/>
      <c r="J25" s="11">
        <f>D25-D24</f>
        <v>1017</v>
      </c>
      <c r="K25" s="43"/>
    </row>
    <row r="26" spans="1:11" s="36" customFormat="1" ht="30" customHeight="1">
      <c r="A26" s="52"/>
      <c r="B26" s="41" t="s">
        <v>107</v>
      </c>
      <c r="C26" s="10"/>
      <c r="D26" s="11">
        <f>F26+H26</f>
        <v>28939</v>
      </c>
      <c r="E26" s="12"/>
      <c r="F26" s="11">
        <v>14074</v>
      </c>
      <c r="G26" s="12"/>
      <c r="H26" s="11">
        <v>14865</v>
      </c>
      <c r="I26" s="10"/>
      <c r="J26" s="9">
        <f>D26-D25</f>
        <v>343</v>
      </c>
      <c r="K26" s="43"/>
    </row>
    <row r="27" spans="1:11" s="36" customFormat="1" ht="30" customHeight="1">
      <c r="A27" s="55"/>
      <c r="B27" s="56" t="s">
        <v>108</v>
      </c>
      <c r="C27" s="57"/>
      <c r="D27" s="58">
        <f>F27+H27</f>
        <v>29546</v>
      </c>
      <c r="E27" s="59"/>
      <c r="F27" s="58">
        <v>14319</v>
      </c>
      <c r="G27" s="59"/>
      <c r="H27" s="58">
        <v>15227</v>
      </c>
      <c r="I27" s="57"/>
      <c r="J27" s="58">
        <f>D27-D26</f>
        <v>607</v>
      </c>
      <c r="K27" s="60"/>
    </row>
    <row r="28" spans="1:11" s="36" customFormat="1" ht="21" customHeight="1">
      <c r="B28" s="61"/>
      <c r="K28" s="39" t="s">
        <v>109</v>
      </c>
    </row>
  </sheetData>
  <mergeCells count="7">
    <mergeCell ref="A3:C4"/>
    <mergeCell ref="D3:I3"/>
    <mergeCell ref="J3:K3"/>
    <mergeCell ref="D4:E4"/>
    <mergeCell ref="F4:G4"/>
    <mergeCell ref="H4:I4"/>
    <mergeCell ref="J4:K4"/>
  </mergeCells>
  <phoneticPr fontId="2"/>
  <pageMargins left="0.59055118110236227" right="0.59055118110236227" top="0.59055118110236227" bottom="0.59055118110236227" header="0.31496062992125984" footer="0.31496062992125984"/>
  <pageSetup paperSize="9" firstPageNumber="166" orientation="portrait" useFirstPageNumber="1" r:id="rId1"/>
  <headerFooter alignWithMargins="0">
    <oddHeader>&amp;L&amp;10選　　挙</oddHeader>
    <oddFooter>&amp;C－&amp;P－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27"/>
  <sheetViews>
    <sheetView zoomScaleNormal="100" zoomScaleSheetLayoutView="100" workbookViewId="0">
      <selection activeCell="L28" sqref="L28"/>
    </sheetView>
  </sheetViews>
  <sheetFormatPr defaultColWidth="11" defaultRowHeight="33.950000000000003" customHeight="1"/>
  <cols>
    <col min="1" max="1" width="0.375" style="63" customWidth="1"/>
    <col min="2" max="2" width="1.625" style="63" customWidth="1"/>
    <col min="3" max="3" width="10.625" style="63" customWidth="1"/>
    <col min="4" max="4" width="1.625" style="63" customWidth="1"/>
    <col min="5" max="11" width="10" style="63" customWidth="1"/>
    <col min="12" max="16384" width="11" style="63"/>
  </cols>
  <sheetData>
    <row r="1" spans="1:11" ht="33.950000000000003" customHeight="1">
      <c r="A1" s="62" t="s">
        <v>110</v>
      </c>
      <c r="D1" s="64"/>
    </row>
    <row r="2" spans="1:11" ht="33.950000000000003" customHeight="1">
      <c r="J2" s="114" t="s">
        <v>111</v>
      </c>
      <c r="K2" s="114"/>
    </row>
    <row r="3" spans="1:11" ht="30" customHeight="1">
      <c r="B3" s="115" t="s">
        <v>112</v>
      </c>
      <c r="C3" s="116"/>
      <c r="D3" s="117"/>
      <c r="E3" s="121" t="s">
        <v>113</v>
      </c>
      <c r="F3" s="121"/>
      <c r="G3" s="122"/>
      <c r="H3" s="123" t="s">
        <v>114</v>
      </c>
      <c r="I3" s="123" t="s">
        <v>60</v>
      </c>
      <c r="J3" s="123" t="s">
        <v>59</v>
      </c>
      <c r="K3" s="125" t="s">
        <v>115</v>
      </c>
    </row>
    <row r="4" spans="1:11" ht="30" customHeight="1">
      <c r="B4" s="118"/>
      <c r="C4" s="119"/>
      <c r="D4" s="120"/>
      <c r="E4" s="65" t="s">
        <v>58</v>
      </c>
      <c r="F4" s="66" t="s">
        <v>57</v>
      </c>
      <c r="G4" s="66" t="s">
        <v>56</v>
      </c>
      <c r="H4" s="124"/>
      <c r="I4" s="124"/>
      <c r="J4" s="124"/>
      <c r="K4" s="126"/>
    </row>
    <row r="5" spans="1:11" ht="30" customHeight="1">
      <c r="B5" s="67"/>
      <c r="C5" s="68" t="s">
        <v>55</v>
      </c>
      <c r="D5" s="69"/>
      <c r="E5" s="70">
        <v>903</v>
      </c>
      <c r="F5" s="70">
        <v>966</v>
      </c>
      <c r="G5" s="70">
        <f>SUM(E5:F5)</f>
        <v>1869</v>
      </c>
      <c r="H5" s="71">
        <f>G5/G23</f>
        <v>6.544346790854022E-2</v>
      </c>
      <c r="I5" s="70">
        <v>913</v>
      </c>
      <c r="J5" s="70">
        <f t="shared" ref="J5:J22" si="0">G5-I5</f>
        <v>956</v>
      </c>
      <c r="K5" s="72">
        <f>I5/G5</f>
        <v>0.48849652220438738</v>
      </c>
    </row>
    <row r="6" spans="1:11" ht="30" customHeight="1">
      <c r="B6" s="67"/>
      <c r="C6" s="68" t="s">
        <v>54</v>
      </c>
      <c r="D6" s="73"/>
      <c r="E6" s="70">
        <v>403</v>
      </c>
      <c r="F6" s="70">
        <v>384</v>
      </c>
      <c r="G6" s="70">
        <f t="shared" ref="G6:G22" si="1">SUM(E6:F6)</f>
        <v>787</v>
      </c>
      <c r="H6" s="71">
        <f>G6/G23</f>
        <v>2.7556987289470921E-2</v>
      </c>
      <c r="I6" s="70">
        <v>471</v>
      </c>
      <c r="J6" s="70">
        <f t="shared" si="0"/>
        <v>316</v>
      </c>
      <c r="K6" s="72">
        <f t="shared" ref="K6:K23" si="2">I6/G6</f>
        <v>0.59847522236340533</v>
      </c>
    </row>
    <row r="7" spans="1:11" ht="30" customHeight="1">
      <c r="B7" s="67"/>
      <c r="C7" s="68" t="s">
        <v>53</v>
      </c>
      <c r="D7" s="73"/>
      <c r="E7" s="70">
        <v>408</v>
      </c>
      <c r="F7" s="70">
        <v>382</v>
      </c>
      <c r="G7" s="70">
        <f t="shared" si="1"/>
        <v>790</v>
      </c>
      <c r="H7" s="71">
        <f>G7/G23</f>
        <v>2.7662032984348193E-2</v>
      </c>
      <c r="I7" s="70">
        <v>389</v>
      </c>
      <c r="J7" s="70">
        <f t="shared" si="0"/>
        <v>401</v>
      </c>
      <c r="K7" s="72">
        <f t="shared" si="2"/>
        <v>0.49240506329113926</v>
      </c>
    </row>
    <row r="8" spans="1:11" ht="30" customHeight="1">
      <c r="B8" s="67"/>
      <c r="C8" s="68" t="s">
        <v>52</v>
      </c>
      <c r="D8" s="73"/>
      <c r="E8" s="70">
        <v>904</v>
      </c>
      <c r="F8" s="70">
        <v>969</v>
      </c>
      <c r="G8" s="70">
        <f t="shared" si="1"/>
        <v>1873</v>
      </c>
      <c r="H8" s="71">
        <f>G8/G23</f>
        <v>6.5583528835043245E-2</v>
      </c>
      <c r="I8" s="70">
        <v>872</v>
      </c>
      <c r="J8" s="70">
        <f t="shared" si="0"/>
        <v>1001</v>
      </c>
      <c r="K8" s="72">
        <f>I8/G8</f>
        <v>0.46556326748531768</v>
      </c>
    </row>
    <row r="9" spans="1:11" ht="30" customHeight="1">
      <c r="B9" s="67"/>
      <c r="C9" s="68" t="s">
        <v>51</v>
      </c>
      <c r="D9" s="73"/>
      <c r="E9" s="70">
        <f>2476+34</f>
        <v>2510</v>
      </c>
      <c r="F9" s="70">
        <f>2706+30</f>
        <v>2736</v>
      </c>
      <c r="G9" s="70">
        <f t="shared" si="1"/>
        <v>5246</v>
      </c>
      <c r="H9" s="71">
        <f>G9/G23</f>
        <v>0.1836899051087223</v>
      </c>
      <c r="I9" s="70">
        <f>2786+38</f>
        <v>2824</v>
      </c>
      <c r="J9" s="70">
        <f t="shared" si="0"/>
        <v>2422</v>
      </c>
      <c r="K9" s="72">
        <f t="shared" si="2"/>
        <v>0.5383149065955013</v>
      </c>
    </row>
    <row r="10" spans="1:11" ht="30" customHeight="1">
      <c r="B10" s="67"/>
      <c r="C10" s="68" t="s">
        <v>50</v>
      </c>
      <c r="D10" s="73"/>
      <c r="E10" s="70">
        <v>2023</v>
      </c>
      <c r="F10" s="70">
        <v>2210</v>
      </c>
      <c r="G10" s="70">
        <f t="shared" si="1"/>
        <v>4233</v>
      </c>
      <c r="H10" s="71">
        <f>G10/G23</f>
        <v>0.14821947547183026</v>
      </c>
      <c r="I10" s="70">
        <v>2070</v>
      </c>
      <c r="J10" s="70">
        <f t="shared" si="0"/>
        <v>2163</v>
      </c>
      <c r="K10" s="72">
        <f t="shared" si="2"/>
        <v>0.48901488306165841</v>
      </c>
    </row>
    <row r="11" spans="1:11" ht="30" customHeight="1">
      <c r="B11" s="67"/>
      <c r="C11" s="68" t="s">
        <v>49</v>
      </c>
      <c r="D11" s="73"/>
      <c r="E11" s="70">
        <v>623</v>
      </c>
      <c r="F11" s="70">
        <v>634</v>
      </c>
      <c r="G11" s="70">
        <f t="shared" si="1"/>
        <v>1257</v>
      </c>
      <c r="H11" s="71">
        <f>G11/G23</f>
        <v>4.4014146153576808E-2</v>
      </c>
      <c r="I11" s="70">
        <v>630</v>
      </c>
      <c r="J11" s="70">
        <f t="shared" si="0"/>
        <v>627</v>
      </c>
      <c r="K11" s="72">
        <f t="shared" si="2"/>
        <v>0.50119331742243434</v>
      </c>
    </row>
    <row r="12" spans="1:11" ht="30" customHeight="1">
      <c r="B12" s="67"/>
      <c r="C12" s="68" t="s">
        <v>48</v>
      </c>
      <c r="D12" s="73"/>
      <c r="E12" s="70">
        <v>488</v>
      </c>
      <c r="F12" s="70">
        <v>453</v>
      </c>
      <c r="G12" s="70">
        <f t="shared" si="1"/>
        <v>941</v>
      </c>
      <c r="H12" s="71">
        <f>G12/G23</f>
        <v>3.2949332959837527E-2</v>
      </c>
      <c r="I12" s="70">
        <v>611</v>
      </c>
      <c r="J12" s="70">
        <f t="shared" si="0"/>
        <v>330</v>
      </c>
      <c r="K12" s="72">
        <f t="shared" si="2"/>
        <v>0.6493092454835282</v>
      </c>
    </row>
    <row r="13" spans="1:11" ht="30" customHeight="1">
      <c r="B13" s="67"/>
      <c r="C13" s="68" t="s">
        <v>47</v>
      </c>
      <c r="D13" s="73"/>
      <c r="E13" s="70">
        <v>521</v>
      </c>
      <c r="F13" s="70">
        <v>560</v>
      </c>
      <c r="G13" s="70">
        <f t="shared" si="1"/>
        <v>1081</v>
      </c>
      <c r="H13" s="71">
        <f>G13/G23</f>
        <v>3.7851465387443536E-2</v>
      </c>
      <c r="I13" s="70">
        <v>606</v>
      </c>
      <c r="J13" s="70">
        <f t="shared" si="0"/>
        <v>475</v>
      </c>
      <c r="K13" s="72">
        <f t="shared" si="2"/>
        <v>0.56059204440333021</v>
      </c>
    </row>
    <row r="14" spans="1:11" ht="30" customHeight="1">
      <c r="B14" s="67"/>
      <c r="C14" s="68" t="s">
        <v>46</v>
      </c>
      <c r="D14" s="73"/>
      <c r="E14" s="70">
        <v>3360</v>
      </c>
      <c r="F14" s="70">
        <v>3626</v>
      </c>
      <c r="G14" s="70">
        <f t="shared" si="1"/>
        <v>6986</v>
      </c>
      <c r="H14" s="71">
        <f>G14/G23</f>
        <v>0.24461640813753982</v>
      </c>
      <c r="I14" s="70">
        <v>3047</v>
      </c>
      <c r="J14" s="70">
        <f t="shared" si="0"/>
        <v>3939</v>
      </c>
      <c r="K14" s="72">
        <f t="shared" si="2"/>
        <v>0.4361580303464071</v>
      </c>
    </row>
    <row r="15" spans="1:11" ht="30" customHeight="1">
      <c r="B15" s="67"/>
      <c r="C15" s="68" t="s">
        <v>45</v>
      </c>
      <c r="D15" s="73"/>
      <c r="E15" s="70">
        <v>383</v>
      </c>
      <c r="F15" s="70">
        <v>403</v>
      </c>
      <c r="G15" s="70">
        <f t="shared" si="1"/>
        <v>786</v>
      </c>
      <c r="H15" s="71">
        <f>G15/G23</f>
        <v>2.7521972057845161E-2</v>
      </c>
      <c r="I15" s="70">
        <v>427</v>
      </c>
      <c r="J15" s="70">
        <f t="shared" si="0"/>
        <v>359</v>
      </c>
      <c r="K15" s="72">
        <f t="shared" si="2"/>
        <v>0.54325699745547074</v>
      </c>
    </row>
    <row r="16" spans="1:11" ht="30" customHeight="1">
      <c r="B16" s="67"/>
      <c r="C16" s="68" t="s">
        <v>44</v>
      </c>
      <c r="D16" s="73"/>
      <c r="E16" s="70">
        <v>364</v>
      </c>
      <c r="F16" s="70">
        <v>343</v>
      </c>
      <c r="G16" s="70">
        <f t="shared" si="1"/>
        <v>707</v>
      </c>
      <c r="H16" s="71">
        <f>G16/G23</f>
        <v>2.4755768759410345E-2</v>
      </c>
      <c r="I16" s="70">
        <v>514</v>
      </c>
      <c r="J16" s="70">
        <f t="shared" si="0"/>
        <v>193</v>
      </c>
      <c r="K16" s="72">
        <f t="shared" si="2"/>
        <v>0.72701555869872703</v>
      </c>
    </row>
    <row r="17" spans="2:11" ht="30" customHeight="1">
      <c r="B17" s="67"/>
      <c r="C17" s="68" t="s">
        <v>43</v>
      </c>
      <c r="D17" s="73"/>
      <c r="E17" s="70">
        <v>277</v>
      </c>
      <c r="F17" s="70">
        <v>269</v>
      </c>
      <c r="G17" s="70">
        <f t="shared" si="1"/>
        <v>546</v>
      </c>
      <c r="H17" s="71">
        <f>G17/G23</f>
        <v>1.9118316467663432E-2</v>
      </c>
      <c r="I17" s="70">
        <v>312</v>
      </c>
      <c r="J17" s="70">
        <f t="shared" si="0"/>
        <v>234</v>
      </c>
      <c r="K17" s="72">
        <f t="shared" si="2"/>
        <v>0.5714285714285714</v>
      </c>
    </row>
    <row r="18" spans="2:11" ht="30" customHeight="1">
      <c r="B18" s="67"/>
      <c r="C18" s="68" t="s">
        <v>42</v>
      </c>
      <c r="D18" s="73"/>
      <c r="E18" s="70">
        <v>108</v>
      </c>
      <c r="F18" s="70">
        <v>141</v>
      </c>
      <c r="G18" s="70">
        <f t="shared" si="1"/>
        <v>249</v>
      </c>
      <c r="H18" s="71">
        <f>G18/G23</f>
        <v>8.7187926748135431E-3</v>
      </c>
      <c r="I18" s="70">
        <v>115</v>
      </c>
      <c r="J18" s="70">
        <f t="shared" si="0"/>
        <v>134</v>
      </c>
      <c r="K18" s="72">
        <f t="shared" si="2"/>
        <v>0.46184738955823296</v>
      </c>
    </row>
    <row r="19" spans="2:11" ht="30" customHeight="1">
      <c r="B19" s="67"/>
      <c r="C19" s="68" t="s">
        <v>41</v>
      </c>
      <c r="D19" s="73"/>
      <c r="E19" s="70">
        <v>172</v>
      </c>
      <c r="F19" s="70">
        <v>224</v>
      </c>
      <c r="G19" s="70">
        <f t="shared" si="1"/>
        <v>396</v>
      </c>
      <c r="H19" s="71">
        <f>G19/G23</f>
        <v>1.3866031723799853E-2</v>
      </c>
      <c r="I19" s="70">
        <v>173</v>
      </c>
      <c r="J19" s="70">
        <f t="shared" si="0"/>
        <v>223</v>
      </c>
      <c r="K19" s="72">
        <f t="shared" si="2"/>
        <v>0.43686868686868685</v>
      </c>
    </row>
    <row r="20" spans="2:11" ht="30" customHeight="1">
      <c r="B20" s="67"/>
      <c r="C20" s="68" t="s">
        <v>40</v>
      </c>
      <c r="D20" s="73"/>
      <c r="E20" s="70">
        <v>96</v>
      </c>
      <c r="F20" s="70">
        <v>132</v>
      </c>
      <c r="G20" s="70">
        <f t="shared" si="1"/>
        <v>228</v>
      </c>
      <c r="H20" s="71">
        <f>G20/G23</f>
        <v>7.983472810672642E-3</v>
      </c>
      <c r="I20" s="70">
        <v>61</v>
      </c>
      <c r="J20" s="70">
        <f t="shared" si="0"/>
        <v>167</v>
      </c>
      <c r="K20" s="72">
        <f t="shared" si="2"/>
        <v>0.26754385964912281</v>
      </c>
    </row>
    <row r="21" spans="2:11" ht="30" customHeight="1">
      <c r="B21" s="67"/>
      <c r="C21" s="68" t="s">
        <v>39</v>
      </c>
      <c r="D21" s="73"/>
      <c r="E21" s="70">
        <v>150</v>
      </c>
      <c r="F21" s="70">
        <v>147</v>
      </c>
      <c r="G21" s="70">
        <f t="shared" si="1"/>
        <v>297</v>
      </c>
      <c r="H21" s="71">
        <f>G21/G23</f>
        <v>1.0399523792849889E-2</v>
      </c>
      <c r="I21" s="70">
        <v>168</v>
      </c>
      <c r="J21" s="70">
        <f t="shared" si="0"/>
        <v>129</v>
      </c>
      <c r="K21" s="72">
        <f t="shared" si="2"/>
        <v>0.56565656565656564</v>
      </c>
    </row>
    <row r="22" spans="2:11" ht="30" customHeight="1">
      <c r="B22" s="74"/>
      <c r="C22" s="75" t="s">
        <v>38</v>
      </c>
      <c r="D22" s="76"/>
      <c r="E22" s="77">
        <v>136</v>
      </c>
      <c r="F22" s="77">
        <v>151</v>
      </c>
      <c r="G22" s="70">
        <f t="shared" si="1"/>
        <v>287</v>
      </c>
      <c r="H22" s="71">
        <f>G22/G23</f>
        <v>1.0049371476592317E-2</v>
      </c>
      <c r="I22" s="77">
        <v>178</v>
      </c>
      <c r="J22" s="70">
        <f t="shared" si="0"/>
        <v>109</v>
      </c>
      <c r="K22" s="72">
        <f t="shared" si="2"/>
        <v>0.62020905923344949</v>
      </c>
    </row>
    <row r="23" spans="2:11" ht="30" customHeight="1">
      <c r="B23" s="78"/>
      <c r="C23" s="79" t="s">
        <v>116</v>
      </c>
      <c r="D23" s="80"/>
      <c r="E23" s="81">
        <f>SUM(E5:E22)</f>
        <v>13829</v>
      </c>
      <c r="F23" s="81">
        <f t="shared" ref="F23:J23" si="3">SUM(F5:F22)</f>
        <v>14730</v>
      </c>
      <c r="G23" s="81">
        <f t="shared" si="3"/>
        <v>28559</v>
      </c>
      <c r="H23" s="82">
        <f>G23/G23</f>
        <v>1</v>
      </c>
      <c r="I23" s="81">
        <f t="shared" si="3"/>
        <v>14381</v>
      </c>
      <c r="J23" s="81">
        <f t="shared" si="3"/>
        <v>14178</v>
      </c>
      <c r="K23" s="83">
        <f t="shared" si="2"/>
        <v>0.50355404601001441</v>
      </c>
    </row>
    <row r="24" spans="2:11" ht="30" customHeight="1">
      <c r="C24" s="84" t="s">
        <v>37</v>
      </c>
      <c r="D24" s="84"/>
      <c r="E24" s="63" t="s">
        <v>117</v>
      </c>
      <c r="F24" s="85">
        <v>7524</v>
      </c>
      <c r="G24" s="63" t="s">
        <v>34</v>
      </c>
      <c r="K24" s="86" t="s">
        <v>36</v>
      </c>
    </row>
    <row r="25" spans="2:11" ht="30" customHeight="1">
      <c r="E25" s="63" t="s">
        <v>118</v>
      </c>
      <c r="F25" s="85">
        <v>6699</v>
      </c>
      <c r="G25" s="63" t="s">
        <v>34</v>
      </c>
      <c r="K25" s="87"/>
    </row>
    <row r="26" spans="2:11" ht="30" customHeight="1">
      <c r="E26" s="88" t="s">
        <v>35</v>
      </c>
      <c r="F26" s="63">
        <v>158</v>
      </c>
      <c r="G26" s="63" t="s">
        <v>34</v>
      </c>
      <c r="K26" s="87"/>
    </row>
    <row r="27" spans="2:11" ht="30" customHeight="1">
      <c r="E27" s="88"/>
    </row>
  </sheetData>
  <mergeCells count="7">
    <mergeCell ref="J2:K2"/>
    <mergeCell ref="B3:D4"/>
    <mergeCell ref="E3:G3"/>
    <mergeCell ref="H3:H4"/>
    <mergeCell ref="I3:I4"/>
    <mergeCell ref="J3:J4"/>
    <mergeCell ref="K3:K4"/>
  </mergeCells>
  <phoneticPr fontId="2"/>
  <printOptions gridLinesSet="0"/>
  <pageMargins left="0.59055118110236227" right="0.59055118110236227" top="0.39370078740157483" bottom="0.19685039370078741" header="0.23622047244094491" footer="0.27559055118110237"/>
  <pageSetup paperSize="9" firstPageNumber="167" orientation="portrait" useFirstPageNumber="1" horizontalDpi="300" verticalDpi="300" r:id="rId1"/>
  <headerFooter alignWithMargins="0">
    <oddHeader>&amp;R&amp;10選　　挙</oddHeader>
    <oddFooter>&amp;C&amp;"ＭＳ 明朝,標準"－&amp;P－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zoomScaleNormal="100" workbookViewId="0">
      <pane ySplit="4" topLeftCell="A5" activePane="bottomLeft" state="frozen"/>
      <selection activeCell="L28" sqref="L28"/>
      <selection pane="bottomLeft" activeCell="T12" sqref="T12"/>
    </sheetView>
  </sheetViews>
  <sheetFormatPr defaultRowHeight="13.5"/>
  <cols>
    <col min="1" max="1" width="4.25" style="8" customWidth="1"/>
    <col min="2" max="2" width="2.75" style="8" customWidth="1"/>
    <col min="3" max="3" width="2.5" style="8" customWidth="1"/>
    <col min="4" max="4" width="2.875" style="8" customWidth="1"/>
    <col min="5" max="5" width="2.5" style="8" customWidth="1"/>
    <col min="6" max="6" width="2.75" style="8" customWidth="1"/>
    <col min="7" max="7" width="2.5" style="8" customWidth="1"/>
    <col min="8" max="8" width="29.875" style="7" bestFit="1" customWidth="1"/>
    <col min="9" max="14" width="6.625" style="7" customWidth="1"/>
    <col min="15" max="16" width="8.75" style="7" bestFit="1" customWidth="1"/>
    <col min="17" max="17" width="8.125" style="7" bestFit="1" customWidth="1"/>
    <col min="18" max="18" width="6.625" style="7" customWidth="1"/>
    <col min="19" max="19" width="8.25" style="7" customWidth="1"/>
    <col min="20" max="16384" width="9" style="7"/>
  </cols>
  <sheetData>
    <row r="1" spans="1:19" ht="27" customHeight="1">
      <c r="A1" s="129" t="s">
        <v>119</v>
      </c>
      <c r="B1" s="130"/>
      <c r="C1" s="130"/>
      <c r="D1" s="130"/>
      <c r="E1" s="130"/>
      <c r="F1" s="130"/>
      <c r="G1" s="130"/>
      <c r="H1" s="130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19" ht="12.75" customHeight="1">
      <c r="A2" s="39"/>
      <c r="B2" s="39"/>
      <c r="C2" s="39"/>
      <c r="D2" s="39"/>
      <c r="E2" s="39"/>
      <c r="F2" s="39"/>
      <c r="G2" s="39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19" ht="13.5" customHeight="1">
      <c r="A3" s="131" t="s">
        <v>86</v>
      </c>
      <c r="B3" s="132"/>
      <c r="C3" s="132"/>
      <c r="D3" s="132"/>
      <c r="E3" s="132"/>
      <c r="F3" s="132"/>
      <c r="G3" s="133"/>
      <c r="H3" s="107" t="s">
        <v>85</v>
      </c>
      <c r="I3" s="107" t="s">
        <v>84</v>
      </c>
      <c r="J3" s="107"/>
      <c r="K3" s="107"/>
      <c r="L3" s="107" t="s">
        <v>83</v>
      </c>
      <c r="M3" s="107"/>
      <c r="N3" s="107"/>
      <c r="O3" s="107" t="s">
        <v>82</v>
      </c>
      <c r="P3" s="107"/>
      <c r="Q3" s="107"/>
      <c r="R3" s="107" t="s">
        <v>81</v>
      </c>
      <c r="S3" s="127" t="s">
        <v>80</v>
      </c>
    </row>
    <row r="4" spans="1:19" ht="12.75" customHeight="1">
      <c r="A4" s="134"/>
      <c r="B4" s="135"/>
      <c r="C4" s="135"/>
      <c r="D4" s="135"/>
      <c r="E4" s="135"/>
      <c r="F4" s="135"/>
      <c r="G4" s="136"/>
      <c r="H4" s="109"/>
      <c r="I4" s="89" t="s">
        <v>79</v>
      </c>
      <c r="J4" s="89" t="s">
        <v>78</v>
      </c>
      <c r="K4" s="89" t="s">
        <v>77</v>
      </c>
      <c r="L4" s="89" t="s">
        <v>79</v>
      </c>
      <c r="M4" s="89" t="s">
        <v>78</v>
      </c>
      <c r="N4" s="89" t="s">
        <v>77</v>
      </c>
      <c r="O4" s="89" t="s">
        <v>79</v>
      </c>
      <c r="P4" s="89" t="s">
        <v>78</v>
      </c>
      <c r="Q4" s="89" t="s">
        <v>77</v>
      </c>
      <c r="R4" s="109"/>
      <c r="S4" s="128"/>
    </row>
    <row r="5" spans="1:19" s="36" customFormat="1" ht="21" customHeight="1">
      <c r="A5" s="26" t="s">
        <v>65</v>
      </c>
      <c r="B5" s="25">
        <v>24</v>
      </c>
      <c r="C5" s="25" t="s">
        <v>64</v>
      </c>
      <c r="D5" s="25">
        <v>6</v>
      </c>
      <c r="E5" s="25" t="s">
        <v>63</v>
      </c>
      <c r="F5" s="25">
        <v>10</v>
      </c>
      <c r="G5" s="24" t="s">
        <v>62</v>
      </c>
      <c r="H5" s="14" t="s">
        <v>76</v>
      </c>
      <c r="I5" s="21">
        <v>12821</v>
      </c>
      <c r="J5" s="21">
        <v>13425</v>
      </c>
      <c r="K5" s="21">
        <f t="shared" ref="K5:K17" si="0">SUM(I5:J5)</f>
        <v>26246</v>
      </c>
      <c r="L5" s="21">
        <v>5488</v>
      </c>
      <c r="M5" s="21">
        <v>5768</v>
      </c>
      <c r="N5" s="21">
        <v>11256</v>
      </c>
      <c r="O5" s="22">
        <v>42.8</v>
      </c>
      <c r="P5" s="22">
        <v>42.96</v>
      </c>
      <c r="Q5" s="22">
        <v>42.89</v>
      </c>
      <c r="R5" s="21">
        <v>3</v>
      </c>
      <c r="S5" s="27">
        <v>4</v>
      </c>
    </row>
    <row r="6" spans="1:19" s="36" customFormat="1" ht="21" customHeight="1">
      <c r="A6" s="35" t="s">
        <v>65</v>
      </c>
      <c r="B6" s="34">
        <v>24</v>
      </c>
      <c r="C6" s="34" t="s">
        <v>64</v>
      </c>
      <c r="D6" s="34">
        <v>12</v>
      </c>
      <c r="E6" s="34" t="s">
        <v>63</v>
      </c>
      <c r="F6" s="34">
        <v>16</v>
      </c>
      <c r="G6" s="33" t="s">
        <v>62</v>
      </c>
      <c r="H6" s="14" t="s">
        <v>68</v>
      </c>
      <c r="I6" s="30">
        <v>12994</v>
      </c>
      <c r="J6" s="30">
        <v>13632</v>
      </c>
      <c r="K6" s="30">
        <f t="shared" si="0"/>
        <v>26626</v>
      </c>
      <c r="L6" s="30">
        <v>7483</v>
      </c>
      <c r="M6" s="30">
        <v>7724</v>
      </c>
      <c r="N6" s="30">
        <f>SUM(L6:M6)</f>
        <v>15207</v>
      </c>
      <c r="O6" s="32">
        <v>57.59</v>
      </c>
      <c r="P6" s="32">
        <v>56.66</v>
      </c>
      <c r="Q6" s="32">
        <v>57.11</v>
      </c>
      <c r="R6" s="30">
        <v>1</v>
      </c>
      <c r="S6" s="31">
        <v>5</v>
      </c>
    </row>
    <row r="7" spans="1:19" s="36" customFormat="1" ht="21" customHeight="1">
      <c r="A7" s="35" t="s">
        <v>65</v>
      </c>
      <c r="B7" s="34">
        <v>24</v>
      </c>
      <c r="C7" s="34" t="s">
        <v>64</v>
      </c>
      <c r="D7" s="34">
        <v>12</v>
      </c>
      <c r="E7" s="34" t="s">
        <v>63</v>
      </c>
      <c r="F7" s="34">
        <v>16</v>
      </c>
      <c r="G7" s="33" t="s">
        <v>62</v>
      </c>
      <c r="H7" s="14" t="s">
        <v>67</v>
      </c>
      <c r="I7" s="30">
        <v>12994</v>
      </c>
      <c r="J7" s="30">
        <v>13632</v>
      </c>
      <c r="K7" s="30">
        <f t="shared" si="0"/>
        <v>26626</v>
      </c>
      <c r="L7" s="30">
        <v>7480</v>
      </c>
      <c r="M7" s="30">
        <v>7722</v>
      </c>
      <c r="N7" s="30">
        <f>SUM(L7:M7)</f>
        <v>15202</v>
      </c>
      <c r="O7" s="32">
        <v>57.57</v>
      </c>
      <c r="P7" s="32">
        <v>56.65</v>
      </c>
      <c r="Q7" s="32">
        <v>57.09</v>
      </c>
      <c r="R7" s="21" t="s">
        <v>120</v>
      </c>
      <c r="S7" s="31" t="s">
        <v>75</v>
      </c>
    </row>
    <row r="8" spans="1:19" s="36" customFormat="1" ht="21" customHeight="1">
      <c r="A8" s="26" t="s">
        <v>65</v>
      </c>
      <c r="B8" s="25">
        <v>24</v>
      </c>
      <c r="C8" s="25" t="s">
        <v>64</v>
      </c>
      <c r="D8" s="25">
        <v>12</v>
      </c>
      <c r="E8" s="25" t="s">
        <v>63</v>
      </c>
      <c r="F8" s="25">
        <v>16</v>
      </c>
      <c r="G8" s="24" t="s">
        <v>62</v>
      </c>
      <c r="H8" s="14" t="s">
        <v>61</v>
      </c>
      <c r="I8" s="30">
        <v>12968</v>
      </c>
      <c r="J8" s="30">
        <v>13602</v>
      </c>
      <c r="K8" s="21">
        <f t="shared" si="0"/>
        <v>26570</v>
      </c>
      <c r="L8" s="21">
        <v>6825</v>
      </c>
      <c r="M8" s="21">
        <v>6944</v>
      </c>
      <c r="N8" s="21">
        <f>SUM(L8:M8)</f>
        <v>13769</v>
      </c>
      <c r="O8" s="22">
        <v>52.63</v>
      </c>
      <c r="P8" s="22">
        <v>51.05</v>
      </c>
      <c r="Q8" s="22">
        <v>51.82</v>
      </c>
      <c r="R8" s="21" t="s">
        <v>120</v>
      </c>
      <c r="S8" s="31">
        <v>10</v>
      </c>
    </row>
    <row r="9" spans="1:19" s="36" customFormat="1" ht="21" customHeight="1">
      <c r="A9" s="26" t="s">
        <v>65</v>
      </c>
      <c r="B9" s="25">
        <v>25</v>
      </c>
      <c r="C9" s="25" t="s">
        <v>64</v>
      </c>
      <c r="D9" s="34">
        <v>7</v>
      </c>
      <c r="E9" s="34" t="s">
        <v>63</v>
      </c>
      <c r="F9" s="34">
        <v>21</v>
      </c>
      <c r="G9" s="33" t="s">
        <v>62</v>
      </c>
      <c r="H9" s="14" t="s">
        <v>74</v>
      </c>
      <c r="I9" s="30">
        <v>13044</v>
      </c>
      <c r="J9" s="30">
        <v>13705</v>
      </c>
      <c r="K9" s="30">
        <f t="shared" si="0"/>
        <v>26749</v>
      </c>
      <c r="L9" s="30">
        <v>6989</v>
      </c>
      <c r="M9" s="30">
        <v>7458</v>
      </c>
      <c r="N9" s="30">
        <f>SUM(L9:M9)</f>
        <v>14447</v>
      </c>
      <c r="O9" s="32">
        <v>53.58</v>
      </c>
      <c r="P9" s="32">
        <v>54.42</v>
      </c>
      <c r="Q9" s="32">
        <v>54.01</v>
      </c>
      <c r="R9" s="30">
        <v>1</v>
      </c>
      <c r="S9" s="31">
        <v>4</v>
      </c>
    </row>
    <row r="10" spans="1:19" s="36" customFormat="1" ht="21" customHeight="1">
      <c r="A10" s="26" t="s">
        <v>65</v>
      </c>
      <c r="B10" s="25">
        <v>25</v>
      </c>
      <c r="C10" s="25" t="s">
        <v>64</v>
      </c>
      <c r="D10" s="25">
        <v>7</v>
      </c>
      <c r="E10" s="25" t="s">
        <v>63</v>
      </c>
      <c r="F10" s="25">
        <v>21</v>
      </c>
      <c r="G10" s="24" t="s">
        <v>62</v>
      </c>
      <c r="H10" s="14" t="s">
        <v>67</v>
      </c>
      <c r="I10" s="30">
        <v>13044</v>
      </c>
      <c r="J10" s="30">
        <v>13705</v>
      </c>
      <c r="K10" s="21">
        <f t="shared" si="0"/>
        <v>26749</v>
      </c>
      <c r="L10" s="21">
        <v>6987</v>
      </c>
      <c r="M10" s="21">
        <v>7455</v>
      </c>
      <c r="N10" s="21">
        <f>SUM(L10:M10)</f>
        <v>14442</v>
      </c>
      <c r="O10" s="22">
        <v>53.56</v>
      </c>
      <c r="P10" s="22">
        <v>54.4</v>
      </c>
      <c r="Q10" s="22">
        <v>53.99</v>
      </c>
      <c r="R10" s="21" t="s">
        <v>120</v>
      </c>
      <c r="S10" s="27" t="s">
        <v>73</v>
      </c>
    </row>
    <row r="11" spans="1:19" ht="21" customHeight="1">
      <c r="A11" s="26" t="s">
        <v>65</v>
      </c>
      <c r="B11" s="25">
        <v>26</v>
      </c>
      <c r="C11" s="25" t="s">
        <v>64</v>
      </c>
      <c r="D11" s="25">
        <v>4</v>
      </c>
      <c r="E11" s="25" t="s">
        <v>63</v>
      </c>
      <c r="F11" s="25">
        <v>20</v>
      </c>
      <c r="G11" s="24" t="s">
        <v>62</v>
      </c>
      <c r="H11" s="14" t="s">
        <v>72</v>
      </c>
      <c r="I11" s="21">
        <v>13245</v>
      </c>
      <c r="J11" s="21">
        <v>13941</v>
      </c>
      <c r="K11" s="21">
        <f t="shared" si="0"/>
        <v>27186</v>
      </c>
      <c r="L11" s="21" t="s">
        <v>120</v>
      </c>
      <c r="M11" s="21" t="s">
        <v>120</v>
      </c>
      <c r="N11" s="21" t="s">
        <v>120</v>
      </c>
      <c r="O11" s="21" t="s">
        <v>120</v>
      </c>
      <c r="P11" s="21" t="s">
        <v>120</v>
      </c>
      <c r="Q11" s="21" t="s">
        <v>120</v>
      </c>
      <c r="R11" s="21">
        <v>1</v>
      </c>
      <c r="S11" s="27">
        <v>1</v>
      </c>
    </row>
    <row r="12" spans="1:19" ht="21" customHeight="1">
      <c r="A12" s="26" t="s">
        <v>65</v>
      </c>
      <c r="B12" s="25">
        <v>26</v>
      </c>
      <c r="C12" s="25" t="s">
        <v>64</v>
      </c>
      <c r="D12" s="25">
        <v>9</v>
      </c>
      <c r="E12" s="25" t="s">
        <v>63</v>
      </c>
      <c r="F12" s="25">
        <v>7</v>
      </c>
      <c r="G12" s="24" t="s">
        <v>62</v>
      </c>
      <c r="H12" s="14" t="s">
        <v>71</v>
      </c>
      <c r="I12" s="21">
        <v>13176</v>
      </c>
      <c r="J12" s="21">
        <v>13856</v>
      </c>
      <c r="K12" s="21">
        <f t="shared" si="0"/>
        <v>27032</v>
      </c>
      <c r="L12" s="21">
        <v>6402</v>
      </c>
      <c r="M12" s="21">
        <v>6802</v>
      </c>
      <c r="N12" s="21">
        <f>SUM(L12:M12)</f>
        <v>13204</v>
      </c>
      <c r="O12" s="22">
        <v>48.59</v>
      </c>
      <c r="P12" s="22">
        <v>49.09</v>
      </c>
      <c r="Q12" s="22">
        <v>48.85</v>
      </c>
      <c r="R12" s="21">
        <v>16</v>
      </c>
      <c r="S12" s="27">
        <v>17</v>
      </c>
    </row>
    <row r="13" spans="1:19" ht="21" customHeight="1">
      <c r="A13" s="26" t="s">
        <v>65</v>
      </c>
      <c r="B13" s="25">
        <v>26</v>
      </c>
      <c r="C13" s="25" t="s">
        <v>64</v>
      </c>
      <c r="D13" s="25">
        <v>9</v>
      </c>
      <c r="E13" s="25" t="s">
        <v>63</v>
      </c>
      <c r="F13" s="25">
        <v>14</v>
      </c>
      <c r="G13" s="24" t="s">
        <v>62</v>
      </c>
      <c r="H13" s="14" t="s">
        <v>70</v>
      </c>
      <c r="I13" s="21">
        <v>138</v>
      </c>
      <c r="J13" s="21">
        <v>76</v>
      </c>
      <c r="K13" s="21">
        <f t="shared" si="0"/>
        <v>214</v>
      </c>
      <c r="L13" s="21" t="s">
        <v>120</v>
      </c>
      <c r="M13" s="21" t="s">
        <v>120</v>
      </c>
      <c r="N13" s="21" t="s">
        <v>120</v>
      </c>
      <c r="O13" s="21" t="s">
        <v>120</v>
      </c>
      <c r="P13" s="21" t="s">
        <v>120</v>
      </c>
      <c r="Q13" s="21" t="s">
        <v>120</v>
      </c>
      <c r="R13" s="21">
        <v>13</v>
      </c>
      <c r="S13" s="27">
        <v>13</v>
      </c>
    </row>
    <row r="14" spans="1:19" ht="21" customHeight="1">
      <c r="A14" s="26" t="s">
        <v>65</v>
      </c>
      <c r="B14" s="25">
        <v>26</v>
      </c>
      <c r="C14" s="25" t="s">
        <v>64</v>
      </c>
      <c r="D14" s="25">
        <v>11</v>
      </c>
      <c r="E14" s="25" t="s">
        <v>63</v>
      </c>
      <c r="F14" s="25">
        <v>16</v>
      </c>
      <c r="G14" s="24" t="s">
        <v>62</v>
      </c>
      <c r="H14" s="14" t="s">
        <v>69</v>
      </c>
      <c r="I14" s="21">
        <v>13317</v>
      </c>
      <c r="J14" s="21">
        <v>13978</v>
      </c>
      <c r="K14" s="21">
        <f t="shared" si="0"/>
        <v>27295</v>
      </c>
      <c r="L14" s="21">
        <v>8689</v>
      </c>
      <c r="M14" s="21">
        <v>9538</v>
      </c>
      <c r="N14" s="21">
        <f>SUM(L14:M14)</f>
        <v>18227</v>
      </c>
      <c r="O14" s="22">
        <v>65.25</v>
      </c>
      <c r="P14" s="22">
        <v>68.239999999999995</v>
      </c>
      <c r="Q14" s="22">
        <v>66.78</v>
      </c>
      <c r="R14" s="21">
        <v>1</v>
      </c>
      <c r="S14" s="27">
        <v>4</v>
      </c>
    </row>
    <row r="15" spans="1:19" ht="21" customHeight="1">
      <c r="A15" s="26" t="s">
        <v>65</v>
      </c>
      <c r="B15" s="25">
        <v>26</v>
      </c>
      <c r="C15" s="25" t="s">
        <v>64</v>
      </c>
      <c r="D15" s="25">
        <v>12</v>
      </c>
      <c r="E15" s="25" t="s">
        <v>63</v>
      </c>
      <c r="F15" s="25">
        <v>14</v>
      </c>
      <c r="G15" s="24" t="s">
        <v>62</v>
      </c>
      <c r="H15" s="14" t="s">
        <v>68</v>
      </c>
      <c r="I15" s="29">
        <v>13381</v>
      </c>
      <c r="J15" s="29">
        <v>14046</v>
      </c>
      <c r="K15" s="23">
        <f t="shared" si="0"/>
        <v>27427</v>
      </c>
      <c r="L15" s="29">
        <v>7656</v>
      </c>
      <c r="M15" s="29">
        <v>7932</v>
      </c>
      <c r="N15" s="23">
        <f>SUM(L15:M15)</f>
        <v>15588</v>
      </c>
      <c r="O15" s="28">
        <v>57.22</v>
      </c>
      <c r="P15" s="28">
        <v>56.47</v>
      </c>
      <c r="Q15" s="28">
        <v>56.83</v>
      </c>
      <c r="R15" s="21">
        <v>1</v>
      </c>
      <c r="S15" s="27">
        <v>2</v>
      </c>
    </row>
    <row r="16" spans="1:19" ht="21" customHeight="1">
      <c r="A16" s="26" t="s">
        <v>65</v>
      </c>
      <c r="B16" s="25">
        <v>26</v>
      </c>
      <c r="C16" s="25" t="s">
        <v>64</v>
      </c>
      <c r="D16" s="25">
        <v>12</v>
      </c>
      <c r="E16" s="25" t="s">
        <v>63</v>
      </c>
      <c r="F16" s="25">
        <v>14</v>
      </c>
      <c r="G16" s="24" t="s">
        <v>62</v>
      </c>
      <c r="H16" s="14" t="s">
        <v>67</v>
      </c>
      <c r="I16" s="21">
        <v>13381</v>
      </c>
      <c r="J16" s="21">
        <v>14046</v>
      </c>
      <c r="K16" s="23">
        <f t="shared" si="0"/>
        <v>27427</v>
      </c>
      <c r="L16" s="21">
        <v>7653</v>
      </c>
      <c r="M16" s="21">
        <v>7925</v>
      </c>
      <c r="N16" s="23">
        <f>SUM(L16:M16)</f>
        <v>15578</v>
      </c>
      <c r="O16" s="22">
        <v>57.19</v>
      </c>
      <c r="P16" s="22">
        <v>56.42</v>
      </c>
      <c r="Q16" s="22">
        <v>56.8</v>
      </c>
      <c r="R16" s="21" t="s">
        <v>120</v>
      </c>
      <c r="S16" s="20" t="s">
        <v>66</v>
      </c>
    </row>
    <row r="17" spans="1:19" ht="21" customHeight="1">
      <c r="A17" s="26" t="s">
        <v>65</v>
      </c>
      <c r="B17" s="25">
        <v>26</v>
      </c>
      <c r="C17" s="25" t="s">
        <v>64</v>
      </c>
      <c r="D17" s="25">
        <v>12</v>
      </c>
      <c r="E17" s="25" t="s">
        <v>63</v>
      </c>
      <c r="F17" s="25">
        <v>14</v>
      </c>
      <c r="G17" s="24" t="s">
        <v>62</v>
      </c>
      <c r="H17" s="37" t="s">
        <v>61</v>
      </c>
      <c r="I17" s="21">
        <v>13356</v>
      </c>
      <c r="J17" s="21">
        <v>14019</v>
      </c>
      <c r="K17" s="21">
        <f t="shared" si="0"/>
        <v>27375</v>
      </c>
      <c r="L17" s="21">
        <v>6811</v>
      </c>
      <c r="M17" s="21">
        <v>7023</v>
      </c>
      <c r="N17" s="21">
        <f>SUM(L17:M17)</f>
        <v>13834</v>
      </c>
      <c r="O17" s="22">
        <v>51</v>
      </c>
      <c r="P17" s="22">
        <v>50.1</v>
      </c>
      <c r="Q17" s="22">
        <v>50.54</v>
      </c>
      <c r="R17" s="21" t="s">
        <v>120</v>
      </c>
      <c r="S17" s="27">
        <v>5</v>
      </c>
    </row>
    <row r="18" spans="1:19" ht="21" customHeight="1">
      <c r="A18" s="35" t="s">
        <v>65</v>
      </c>
      <c r="B18" s="34">
        <v>28</v>
      </c>
      <c r="C18" s="34" t="s">
        <v>64</v>
      </c>
      <c r="D18" s="34">
        <v>6</v>
      </c>
      <c r="E18" s="34" t="s">
        <v>63</v>
      </c>
      <c r="F18" s="34">
        <v>5</v>
      </c>
      <c r="G18" s="33" t="s">
        <v>62</v>
      </c>
      <c r="H18" s="10" t="s">
        <v>121</v>
      </c>
      <c r="I18" s="30">
        <v>13324</v>
      </c>
      <c r="J18" s="30">
        <v>14051</v>
      </c>
      <c r="K18" s="30">
        <f>SUM(I18:J18)</f>
        <v>27375</v>
      </c>
      <c r="L18" s="30">
        <v>6490</v>
      </c>
      <c r="M18" s="30">
        <v>6939</v>
      </c>
      <c r="N18" s="30">
        <f t="shared" ref="N18:N26" si="1">SUM(L18:M18)</f>
        <v>13429</v>
      </c>
      <c r="O18" s="32">
        <f t="shared" ref="O18:Q25" si="2">L18/I18*100</f>
        <v>48.709096367457221</v>
      </c>
      <c r="P18" s="32">
        <f t="shared" si="2"/>
        <v>49.384385452992667</v>
      </c>
      <c r="Q18" s="32">
        <f t="shared" si="2"/>
        <v>49.055707762557077</v>
      </c>
      <c r="R18" s="90">
        <v>4</v>
      </c>
      <c r="S18" s="91">
        <v>6</v>
      </c>
    </row>
    <row r="19" spans="1:19" ht="21.75" customHeight="1">
      <c r="A19" s="26" t="s">
        <v>65</v>
      </c>
      <c r="B19" s="25">
        <v>28</v>
      </c>
      <c r="C19" s="25" t="s">
        <v>64</v>
      </c>
      <c r="D19" s="25">
        <v>7</v>
      </c>
      <c r="E19" s="25" t="s">
        <v>63</v>
      </c>
      <c r="F19" s="25">
        <v>10</v>
      </c>
      <c r="G19" s="24" t="s">
        <v>62</v>
      </c>
      <c r="H19" s="14" t="s">
        <v>122</v>
      </c>
      <c r="I19" s="21">
        <v>13872</v>
      </c>
      <c r="J19" s="21">
        <v>14597</v>
      </c>
      <c r="K19" s="21">
        <f t="shared" ref="K19" si="3">SUM(I19:J19)</f>
        <v>28469</v>
      </c>
      <c r="L19" s="21">
        <v>7879</v>
      </c>
      <c r="M19" s="21">
        <v>8509</v>
      </c>
      <c r="N19" s="21">
        <f t="shared" si="1"/>
        <v>16388</v>
      </c>
      <c r="O19" s="22">
        <f t="shared" si="2"/>
        <v>56.797866205305645</v>
      </c>
      <c r="P19" s="22">
        <f t="shared" si="2"/>
        <v>58.292799890388437</v>
      </c>
      <c r="Q19" s="22">
        <f t="shared" si="2"/>
        <v>57.564368260212859</v>
      </c>
      <c r="R19" s="92">
        <v>1</v>
      </c>
      <c r="S19" s="93">
        <v>3</v>
      </c>
    </row>
    <row r="20" spans="1:19" ht="21.75" customHeight="1">
      <c r="A20" s="26" t="s">
        <v>65</v>
      </c>
      <c r="B20" s="25">
        <v>28</v>
      </c>
      <c r="C20" s="25" t="s">
        <v>64</v>
      </c>
      <c r="D20" s="25">
        <v>7</v>
      </c>
      <c r="E20" s="25" t="s">
        <v>63</v>
      </c>
      <c r="F20" s="25">
        <v>10</v>
      </c>
      <c r="G20" s="24" t="s">
        <v>62</v>
      </c>
      <c r="H20" s="14" t="s">
        <v>123</v>
      </c>
      <c r="I20" s="21">
        <v>13872</v>
      </c>
      <c r="J20" s="21">
        <v>14597</v>
      </c>
      <c r="K20" s="21">
        <f t="shared" ref="K20:K26" si="4">SUM(I20:J20)</f>
        <v>28469</v>
      </c>
      <c r="L20" s="21">
        <v>7876</v>
      </c>
      <c r="M20" s="21">
        <v>8506</v>
      </c>
      <c r="N20" s="21">
        <f t="shared" si="1"/>
        <v>16382</v>
      </c>
      <c r="O20" s="22">
        <f t="shared" si="2"/>
        <v>56.776239907727799</v>
      </c>
      <c r="P20" s="22">
        <f t="shared" si="2"/>
        <v>58.272247722134686</v>
      </c>
      <c r="Q20" s="22">
        <f t="shared" si="2"/>
        <v>57.54329270434507</v>
      </c>
      <c r="R20" s="21" t="s">
        <v>124</v>
      </c>
      <c r="S20" s="20" t="s">
        <v>125</v>
      </c>
    </row>
    <row r="21" spans="1:19" ht="21.75" customHeight="1">
      <c r="A21" s="26" t="s">
        <v>65</v>
      </c>
      <c r="B21" s="25">
        <v>29</v>
      </c>
      <c r="C21" s="25" t="s">
        <v>64</v>
      </c>
      <c r="D21" s="25">
        <v>10</v>
      </c>
      <c r="E21" s="25" t="s">
        <v>63</v>
      </c>
      <c r="F21" s="25">
        <v>22</v>
      </c>
      <c r="G21" s="24" t="s">
        <v>62</v>
      </c>
      <c r="H21" s="14" t="s">
        <v>68</v>
      </c>
      <c r="I21" s="21">
        <v>14103</v>
      </c>
      <c r="J21" s="21">
        <v>14883</v>
      </c>
      <c r="K21" s="21">
        <f t="shared" si="4"/>
        <v>28986</v>
      </c>
      <c r="L21" s="21">
        <v>8370</v>
      </c>
      <c r="M21" s="21">
        <v>9134</v>
      </c>
      <c r="N21" s="21">
        <f t="shared" si="1"/>
        <v>17504</v>
      </c>
      <c r="O21" s="22">
        <f t="shared" si="2"/>
        <v>59.349074664964895</v>
      </c>
      <c r="P21" s="22">
        <f t="shared" si="2"/>
        <v>61.372035207955392</v>
      </c>
      <c r="Q21" s="22">
        <f t="shared" si="2"/>
        <v>60.387773407852066</v>
      </c>
      <c r="R21" s="92">
        <v>1</v>
      </c>
      <c r="S21" s="93">
        <v>3</v>
      </c>
    </row>
    <row r="22" spans="1:19" ht="21.75" customHeight="1">
      <c r="A22" s="26" t="s">
        <v>65</v>
      </c>
      <c r="B22" s="25">
        <v>29</v>
      </c>
      <c r="C22" s="25" t="s">
        <v>64</v>
      </c>
      <c r="D22" s="25">
        <v>10</v>
      </c>
      <c r="E22" s="25" t="s">
        <v>63</v>
      </c>
      <c r="F22" s="25">
        <v>22</v>
      </c>
      <c r="G22" s="24" t="s">
        <v>62</v>
      </c>
      <c r="H22" s="14" t="s">
        <v>123</v>
      </c>
      <c r="I22" s="21">
        <v>14103</v>
      </c>
      <c r="J22" s="21">
        <v>14883</v>
      </c>
      <c r="K22" s="21">
        <f t="shared" si="4"/>
        <v>28986</v>
      </c>
      <c r="L22" s="21">
        <v>8367</v>
      </c>
      <c r="M22" s="21">
        <v>9128</v>
      </c>
      <c r="N22" s="21">
        <f t="shared" si="1"/>
        <v>17495</v>
      </c>
      <c r="O22" s="22">
        <f t="shared" si="2"/>
        <v>59.327802595192516</v>
      </c>
      <c r="P22" s="22">
        <f t="shared" si="2"/>
        <v>61.331720755224083</v>
      </c>
      <c r="Q22" s="22">
        <f t="shared" si="2"/>
        <v>60.35672393569309</v>
      </c>
      <c r="R22" s="21" t="s">
        <v>124</v>
      </c>
      <c r="S22" s="27" t="s">
        <v>126</v>
      </c>
    </row>
    <row r="23" spans="1:19" ht="21.75" customHeight="1">
      <c r="A23" s="26" t="s">
        <v>65</v>
      </c>
      <c r="B23" s="25">
        <v>29</v>
      </c>
      <c r="C23" s="25" t="s">
        <v>64</v>
      </c>
      <c r="D23" s="25">
        <v>10</v>
      </c>
      <c r="E23" s="25" t="s">
        <v>63</v>
      </c>
      <c r="F23" s="25">
        <v>22</v>
      </c>
      <c r="G23" s="24" t="s">
        <v>62</v>
      </c>
      <c r="H23" s="14" t="s">
        <v>61</v>
      </c>
      <c r="I23" s="21">
        <v>14079</v>
      </c>
      <c r="J23" s="21">
        <v>14854</v>
      </c>
      <c r="K23" s="21">
        <f t="shared" si="4"/>
        <v>28933</v>
      </c>
      <c r="L23" s="21">
        <v>8223</v>
      </c>
      <c r="M23" s="21">
        <v>8969</v>
      </c>
      <c r="N23" s="21">
        <f t="shared" si="1"/>
        <v>17192</v>
      </c>
      <c r="O23" s="22">
        <f t="shared" si="2"/>
        <v>58.406136799488593</v>
      </c>
      <c r="P23" s="22">
        <f t="shared" si="2"/>
        <v>60.381042143530358</v>
      </c>
      <c r="Q23" s="22">
        <f t="shared" si="2"/>
        <v>59.42003940137559</v>
      </c>
      <c r="R23" s="21" t="s">
        <v>124</v>
      </c>
      <c r="S23" s="93">
        <v>7</v>
      </c>
    </row>
    <row r="24" spans="1:19" ht="21.75" customHeight="1">
      <c r="A24" s="26" t="s">
        <v>65</v>
      </c>
      <c r="B24" s="25">
        <v>30</v>
      </c>
      <c r="C24" s="25" t="s">
        <v>64</v>
      </c>
      <c r="D24" s="25">
        <v>4</v>
      </c>
      <c r="E24" s="25" t="s">
        <v>63</v>
      </c>
      <c r="F24" s="25">
        <v>15</v>
      </c>
      <c r="G24" s="24" t="s">
        <v>62</v>
      </c>
      <c r="H24" s="14" t="s">
        <v>127</v>
      </c>
      <c r="I24" s="21">
        <v>13829</v>
      </c>
      <c r="J24" s="21">
        <v>14730</v>
      </c>
      <c r="K24" s="21">
        <f t="shared" si="4"/>
        <v>28559</v>
      </c>
      <c r="L24" s="21">
        <v>6964</v>
      </c>
      <c r="M24" s="21">
        <v>7417</v>
      </c>
      <c r="N24" s="21">
        <f t="shared" si="1"/>
        <v>14381</v>
      </c>
      <c r="O24" s="22">
        <f t="shared" si="2"/>
        <v>50.357943452165742</v>
      </c>
      <c r="P24" s="22">
        <f t="shared" si="2"/>
        <v>50.353021045485406</v>
      </c>
      <c r="Q24" s="22">
        <f t="shared" si="2"/>
        <v>50.355404601001439</v>
      </c>
      <c r="R24" s="92">
        <v>1</v>
      </c>
      <c r="S24" s="93">
        <v>2</v>
      </c>
    </row>
    <row r="25" spans="1:19" ht="21.75" customHeight="1">
      <c r="A25" s="26" t="s">
        <v>65</v>
      </c>
      <c r="B25" s="25">
        <v>30</v>
      </c>
      <c r="C25" s="25" t="s">
        <v>64</v>
      </c>
      <c r="D25" s="25">
        <v>9</v>
      </c>
      <c r="E25" s="25" t="s">
        <v>63</v>
      </c>
      <c r="F25" s="25">
        <v>9</v>
      </c>
      <c r="G25" s="24" t="s">
        <v>62</v>
      </c>
      <c r="H25" s="14" t="s">
        <v>71</v>
      </c>
      <c r="I25" s="21">
        <v>14063</v>
      </c>
      <c r="J25" s="21">
        <v>14977</v>
      </c>
      <c r="K25" s="21">
        <f t="shared" si="4"/>
        <v>29040</v>
      </c>
      <c r="L25" s="21">
        <v>7256</v>
      </c>
      <c r="M25" s="21">
        <v>7922</v>
      </c>
      <c r="N25" s="21">
        <f t="shared" si="1"/>
        <v>15178</v>
      </c>
      <c r="O25" s="22">
        <f t="shared" si="2"/>
        <v>51.596387683993463</v>
      </c>
      <c r="P25" s="22">
        <f t="shared" si="2"/>
        <v>52.894438138479003</v>
      </c>
      <c r="Q25" s="22">
        <f t="shared" si="2"/>
        <v>52.26584022038567</v>
      </c>
      <c r="R25" s="92">
        <v>16</v>
      </c>
      <c r="S25" s="93">
        <v>18</v>
      </c>
    </row>
    <row r="26" spans="1:19" ht="21.75" customHeight="1">
      <c r="A26" s="94" t="s">
        <v>65</v>
      </c>
      <c r="B26" s="95">
        <v>30</v>
      </c>
      <c r="C26" s="95" t="s">
        <v>64</v>
      </c>
      <c r="D26" s="95">
        <v>9</v>
      </c>
      <c r="E26" s="95" t="s">
        <v>63</v>
      </c>
      <c r="F26" s="95">
        <v>30</v>
      </c>
      <c r="G26" s="96" t="s">
        <v>62</v>
      </c>
      <c r="H26" s="57" t="s">
        <v>69</v>
      </c>
      <c r="I26" s="97">
        <v>14193</v>
      </c>
      <c r="J26" s="97">
        <v>15103</v>
      </c>
      <c r="K26" s="97">
        <f t="shared" si="4"/>
        <v>29296</v>
      </c>
      <c r="L26" s="97">
        <v>9117</v>
      </c>
      <c r="M26" s="97">
        <v>10242</v>
      </c>
      <c r="N26" s="97">
        <f t="shared" si="1"/>
        <v>19359</v>
      </c>
      <c r="O26" s="98">
        <f>L26/I26*100</f>
        <v>64.235890932149658</v>
      </c>
      <c r="P26" s="98">
        <f>M26/J26*100</f>
        <v>67.814341521552009</v>
      </c>
      <c r="Q26" s="98">
        <f>N26/K26*100</f>
        <v>66.080693610049153</v>
      </c>
      <c r="R26" s="99">
        <v>1</v>
      </c>
      <c r="S26" s="100">
        <v>4</v>
      </c>
    </row>
    <row r="27" spans="1:19">
      <c r="A27" s="39"/>
      <c r="B27" s="39"/>
      <c r="C27" s="101"/>
      <c r="D27" s="39"/>
      <c r="E27" s="39"/>
      <c r="F27" s="39"/>
      <c r="G27" s="39"/>
      <c r="H27" s="36"/>
      <c r="I27" s="102"/>
      <c r="J27" s="102"/>
      <c r="K27" s="102"/>
      <c r="L27" s="102"/>
      <c r="M27" s="102"/>
      <c r="N27" s="102"/>
      <c r="O27" s="103"/>
      <c r="P27" s="103"/>
      <c r="Q27" s="103"/>
      <c r="R27" s="104"/>
      <c r="S27" s="105" t="s">
        <v>109</v>
      </c>
    </row>
    <row r="28" spans="1:19">
      <c r="I28" s="19"/>
      <c r="J28" s="19"/>
      <c r="K28" s="19"/>
      <c r="L28" s="19"/>
      <c r="M28" s="19"/>
      <c r="N28" s="19"/>
      <c r="O28" s="18"/>
      <c r="P28" s="18"/>
      <c r="Q28" s="18"/>
      <c r="R28" s="17"/>
      <c r="S28" s="17"/>
    </row>
    <row r="29" spans="1:19">
      <c r="I29" s="19"/>
      <c r="J29" s="19"/>
      <c r="K29" s="19"/>
      <c r="L29" s="19"/>
      <c r="M29" s="19"/>
      <c r="N29" s="19"/>
      <c r="O29" s="18"/>
      <c r="P29" s="18"/>
      <c r="Q29" s="18"/>
      <c r="R29" s="17"/>
      <c r="S29" s="17"/>
    </row>
    <row r="30" spans="1:19">
      <c r="I30" s="19"/>
      <c r="J30" s="19"/>
      <c r="K30" s="19"/>
      <c r="L30" s="19"/>
      <c r="M30" s="19"/>
      <c r="N30" s="19"/>
      <c r="O30" s="18"/>
      <c r="P30" s="18"/>
      <c r="Q30" s="18"/>
      <c r="R30" s="17"/>
      <c r="S30" s="17"/>
    </row>
    <row r="31" spans="1:19">
      <c r="I31" s="19"/>
      <c r="J31" s="19"/>
      <c r="K31" s="19"/>
      <c r="L31" s="19"/>
      <c r="M31" s="19"/>
      <c r="N31" s="19"/>
      <c r="O31" s="18"/>
      <c r="P31" s="18"/>
      <c r="Q31" s="18"/>
      <c r="R31" s="17"/>
      <c r="S31" s="17"/>
    </row>
    <row r="32" spans="1:19">
      <c r="I32" s="19"/>
      <c r="J32" s="19"/>
      <c r="K32" s="19"/>
      <c r="L32" s="19"/>
      <c r="M32" s="19"/>
      <c r="N32" s="19"/>
      <c r="O32" s="18"/>
      <c r="P32" s="18"/>
      <c r="Q32" s="18"/>
      <c r="R32" s="17"/>
      <c r="S32" s="17"/>
    </row>
  </sheetData>
  <mergeCells count="8">
    <mergeCell ref="R3:R4"/>
    <mergeCell ref="S3:S4"/>
    <mergeCell ref="A1:H1"/>
    <mergeCell ref="A3:G4"/>
    <mergeCell ref="H3:H4"/>
    <mergeCell ref="I3:K3"/>
    <mergeCell ref="L3:N3"/>
    <mergeCell ref="O3:Q3"/>
  </mergeCells>
  <phoneticPr fontId="2"/>
  <printOptions horizontalCentered="1"/>
  <pageMargins left="0.39370078740157483" right="0.39370078740157483" top="0.59055118110236227" bottom="0.35433070866141736" header="0.31496062992125984" footer="0.31496062992125984"/>
  <pageSetup paperSize="9" firstPageNumber="168" orientation="landscape" useFirstPageNumber="1" r:id="rId1"/>
  <headerFooter alignWithMargins="0">
    <oddHeader>&amp;L&amp;10選　　挙</oddHeader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165</vt:lpstr>
      <vt:lpstr>166</vt:lpstr>
      <vt:lpstr>167</vt:lpstr>
      <vt:lpstr>168</vt:lpstr>
      <vt:lpstr>'165'!Print_Area</vt:lpstr>
    </vt:vector>
  </TitlesOfParts>
  <Company>南風原町役場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南風原町役場</dc:creator>
  <cp:lastModifiedBy>S00350</cp:lastModifiedBy>
  <cp:lastPrinted>2019-03-20T06:09:14Z</cp:lastPrinted>
  <dcterms:created xsi:type="dcterms:W3CDTF">2016-03-17T06:34:36Z</dcterms:created>
  <dcterms:modified xsi:type="dcterms:W3CDTF">2021-03-22T11:57:36Z</dcterms:modified>
</cp:coreProperties>
</file>