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○庶務班\08.住宅リフォーム補助\03.申請書類等\R5\"/>
    </mc:Choice>
  </mc:AlternateContent>
  <bookViews>
    <workbookView xWindow="0" yWindow="0" windowWidth="19020" windowHeight="9600" tabRatio="500" activeTab="1"/>
  </bookViews>
  <sheets>
    <sheet name="見積書作成例(1)" sheetId="1" r:id="rId1"/>
    <sheet name="見積書作成例(2)" sheetId="2" r:id="rId2"/>
    <sheet name="図面・数量計算 (1)" sheetId="4" r:id="rId3"/>
  </sheets>
  <definedNames>
    <definedName name="_xlnm.Print_Area" localSheetId="0">'見積書作成例(1)'!$A$1:$M$57</definedName>
    <definedName name="_xlnm.Print_Area" localSheetId="1">'見積書作成例(2)'!$B$1:$L$74</definedName>
    <definedName name="_xlnm.Print_Area" localSheetId="2">'図面・数量計算 (1)'!$A$1:$I$46</definedName>
  </definedNames>
  <calcPr calcId="162913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4" l="1"/>
  <c r="H40" i="4"/>
  <c r="H39" i="4"/>
  <c r="H38" i="4"/>
  <c r="F36" i="4"/>
  <c r="F35" i="4"/>
  <c r="F34" i="4"/>
  <c r="F33" i="4"/>
  <c r="F32" i="4"/>
  <c r="A1" i="4"/>
  <c r="K37" i="2"/>
  <c r="K33" i="2"/>
  <c r="K31" i="2"/>
  <c r="K29" i="2"/>
  <c r="K27" i="2"/>
  <c r="K25" i="2"/>
  <c r="K20" i="2"/>
  <c r="K18" i="2"/>
  <c r="K16" i="2"/>
  <c r="K14" i="2"/>
  <c r="K45" i="2" s="1"/>
  <c r="K49" i="2" s="1"/>
  <c r="K51" i="2" s="1"/>
  <c r="K53" i="2" s="1"/>
  <c r="D1" i="2"/>
  <c r="F12" i="1"/>
  <c r="K57" i="2" l="1"/>
  <c r="J20" i="1"/>
  <c r="J29" i="1" s="1"/>
  <c r="F10" i="1"/>
</calcChain>
</file>

<file path=xl/sharedStrings.xml><?xml version="1.0" encoding="utf-8"?>
<sst xmlns="http://schemas.openxmlformats.org/spreadsheetml/2006/main" count="158" uniqueCount="110">
  <si>
    <t>ﾌﾟﾗｲﾏｰ、ｽｰﾊﾟｰｺｰｷﾝｸﾞ</t>
  </si>
  <si>
    <t>補助対象額</t>
  </si>
  <si>
    <t>高圧洗浄機</t>
  </si>
  <si>
    <t>①</t>
  </si>
  <si>
    <t>No</t>
  </si>
  <si>
    <t>②屋根</t>
  </si>
  <si>
    <t>金額</t>
  </si>
  <si>
    <t>作成日</t>
  </si>
  <si>
    <t>太郎塗装工業</t>
  </si>
  <si>
    <t>工　　　事　　　別</t>
  </si>
  <si>
    <t>内　訳　書</t>
  </si>
  <si>
    <t>施工業者</t>
  </si>
  <si>
    <t>省エネ改修工事</t>
  </si>
  <si>
    <t>サンダー</t>
  </si>
  <si>
    <t>工事名称</t>
  </si>
  <si>
    <t>②</t>
  </si>
  <si>
    <t>日</t>
    <rPh sb="0" eb="1">
      <t>ヒ</t>
    </rPh>
    <phoneticPr fontId="2"/>
  </si>
  <si>
    <t>工事額</t>
  </si>
  <si>
    <t>入角長さ</t>
  </si>
  <si>
    <t>-</t>
  </si>
  <si>
    <t>バリアフリー改修工事</t>
  </si>
  <si>
    <t>④</t>
  </si>
  <si>
    <t>式</t>
  </si>
  <si>
    <t>耐久性向上改修工事</t>
  </si>
  <si>
    <t>工 事 別 内 訳</t>
  </si>
  <si>
    <t>NO</t>
  </si>
  <si>
    <t>数量</t>
  </si>
  <si>
    <t>備　　　　　　考</t>
  </si>
  <si>
    <t>一式</t>
  </si>
  <si>
    <t>対象なし</t>
  </si>
  <si>
    <t>※入角等がある場合は長さを計算する事</t>
  </si>
  <si>
    <t>住宅の耐久性等を向上させる改修工事</t>
  </si>
  <si>
    <t>その他工事</t>
  </si>
  <si>
    <t>合計</t>
  </si>
  <si>
    <t>名称</t>
  </si>
  <si>
    <t>㎡</t>
  </si>
  <si>
    <t>規格</t>
  </si>
  <si>
    <t>単位</t>
  </si>
  <si>
    <t>単価</t>
  </si>
  <si>
    <t>金額(￥)</t>
  </si>
  <si>
    <t>沖縄県島尻郡南風原町字１番地</t>
    <rPh sb="3" eb="6">
      <t>シマジリグン</t>
    </rPh>
    <rPh sb="6" eb="9">
      <t>ハエバル</t>
    </rPh>
    <rPh sb="9" eb="10">
      <t>マチ</t>
    </rPh>
    <rPh sb="10" eb="11">
      <t>ジ</t>
    </rPh>
    <rPh sb="12" eb="14">
      <t>バンチ</t>
    </rPh>
    <phoneticPr fontId="2"/>
  </si>
  <si>
    <t>屋上施工用</t>
  </si>
  <si>
    <t>備考</t>
  </si>
  <si>
    <t>屋上面積</t>
  </si>
  <si>
    <t>下地研磨処理</t>
  </si>
  <si>
    <t>遮熱防水面、入隅ｺｰｷﾝｸﾞ処理</t>
  </si>
  <si>
    <t>ｍ</t>
  </si>
  <si>
    <t>入角周長</t>
  </si>
  <si>
    <t>ｳﾚﾀﾝ系浸透性接着剤塗布</t>
  </si>
  <si>
    <t>ｳﾚﾀﾝ防水材塗布　(１回目)</t>
  </si>
  <si>
    <t>ｳﾚﾀﾝ防水材塗布　(２回目)</t>
  </si>
  <si>
    <t>諸経費</t>
  </si>
  <si>
    <t>小計</t>
  </si>
  <si>
    <t>値引き</t>
  </si>
  <si>
    <t>①-②＝③</t>
  </si>
  <si>
    <t>消費税</t>
  </si>
  <si>
    <t>％</t>
  </si>
  <si>
    <t>③+④</t>
  </si>
  <si>
    <t>工事額*0.20</t>
  </si>
  <si>
    <t>↓</t>
  </si>
  <si>
    <t>→</t>
  </si>
  <si>
    <t>※施工しない部分(貯水タンク等)は除外する事</t>
  </si>
  <si>
    <t>※写真は全体、部分など複数添付し、図面と整合が取れるようにする事</t>
  </si>
  <si>
    <t>貯水タンク</t>
  </si>
  <si>
    <t>※図面と寸法の整合が取れるように作図する事</t>
  </si>
  <si>
    <t>屋根伏図</t>
  </si>
  <si>
    <t>防水面積(貯水タンク部分は除く)</t>
  </si>
  <si>
    <t>①屋根</t>
  </si>
  <si>
    <t>※上限　￥200,000　のため</t>
  </si>
  <si>
    <t>X</t>
  </si>
  <si>
    <t>遮熱トップコート</t>
    <rPh sb="0" eb="2">
      <t>シャネツ</t>
    </rPh>
    <phoneticPr fontId="2"/>
  </si>
  <si>
    <t>=</t>
  </si>
  <si>
    <t>５層仕上</t>
    <rPh sb="1" eb="2">
      <t>ソウ</t>
    </rPh>
    <rPh sb="2" eb="4">
      <t>シアゲ</t>
    </rPh>
    <phoneticPr fontId="2"/>
  </si>
  <si>
    <t>③屋根</t>
  </si>
  <si>
    <t>④タンク</t>
  </si>
  <si>
    <t>㎥</t>
  </si>
  <si>
    <t>+</t>
  </si>
  <si>
    <t>南風原　花子　様</t>
    <rPh sb="0" eb="3">
      <t>ハエバル</t>
    </rPh>
    <phoneticPr fontId="2"/>
  </si>
  <si>
    <t>098-888-0000</t>
  </si>
  <si>
    <t>代表者　南風原　太郎</t>
    <rPh sb="4" eb="7">
      <t>ハエバル</t>
    </rPh>
    <phoneticPr fontId="2"/>
  </si>
  <si>
    <t>南風原町住宅リフォーム支援事業</t>
    <rPh sb="0" eb="3">
      <t>ハエバル</t>
    </rPh>
    <rPh sb="3" eb="4">
      <t>マチ</t>
    </rPh>
    <phoneticPr fontId="2"/>
  </si>
  <si>
    <t>南風原町字本部１番地</t>
    <rPh sb="0" eb="4">
      <t>ハエバルチョウ</t>
    </rPh>
    <rPh sb="4" eb="5">
      <t>ジ</t>
    </rPh>
    <rPh sb="5" eb="7">
      <t>モトブ</t>
    </rPh>
    <rPh sb="9" eb="10">
      <t>チ</t>
    </rPh>
    <phoneticPr fontId="2"/>
  </si>
  <si>
    <t>南風原株式会社　ｳﾚﾀﾝｾｯﾁｬｸ</t>
    <rPh sb="0" eb="1">
      <t>ミナミ</t>
    </rPh>
    <rPh sb="1" eb="2">
      <t>カゼ</t>
    </rPh>
    <rPh sb="2" eb="3">
      <t>ハラ</t>
    </rPh>
    <phoneticPr fontId="2"/>
  </si>
  <si>
    <t>南風原株式会社　ｳﾚﾀﾝﾎﾞｳｽｲ</t>
    <rPh sb="0" eb="1">
      <t>ミナミ</t>
    </rPh>
    <rPh sb="1" eb="2">
      <t>カゼ</t>
    </rPh>
    <rPh sb="2" eb="3">
      <t>ハラ</t>
    </rPh>
    <phoneticPr fontId="2"/>
  </si>
  <si>
    <t>南風原組</t>
    <rPh sb="0" eb="1">
      <t>ミナミ</t>
    </rPh>
    <rPh sb="1" eb="2">
      <t>カゼ</t>
    </rPh>
    <rPh sb="2" eb="3">
      <t>ハラ</t>
    </rPh>
    <rPh sb="3" eb="4">
      <t>クミ</t>
    </rPh>
    <phoneticPr fontId="2"/>
  </si>
  <si>
    <t>単管パイプ等</t>
    <rPh sb="0" eb="2">
      <t>タンカン</t>
    </rPh>
    <rPh sb="5" eb="6">
      <t>トウ</t>
    </rPh>
    <phoneticPr fontId="2"/>
  </si>
  <si>
    <t>外壁洗浄（高圧ジェット洗浄）</t>
    <rPh sb="0" eb="2">
      <t>ガイヘキ</t>
    </rPh>
    <rPh sb="2" eb="4">
      <t>センジョウ</t>
    </rPh>
    <phoneticPr fontId="2"/>
  </si>
  <si>
    <t>屋上面積</t>
    <rPh sb="2" eb="4">
      <t>メンセキ</t>
    </rPh>
    <phoneticPr fontId="2"/>
  </si>
  <si>
    <t>保護材　屋根用断熱塗料　１回目塗布</t>
    <rPh sb="0" eb="3">
      <t>ホゴザイ</t>
    </rPh>
    <rPh sb="4" eb="6">
      <t>ヤネ</t>
    </rPh>
    <rPh sb="6" eb="7">
      <t>ヨウ</t>
    </rPh>
    <rPh sb="7" eb="9">
      <t>ダンネツ</t>
    </rPh>
    <rPh sb="9" eb="11">
      <t>トリョウ</t>
    </rPh>
    <rPh sb="13" eb="15">
      <t>カイメ</t>
    </rPh>
    <rPh sb="15" eb="17">
      <t>トフ</t>
    </rPh>
    <phoneticPr fontId="2"/>
  </si>
  <si>
    <t>足場（組立・解体・養生ネット張り）</t>
    <rPh sb="0" eb="2">
      <t>アシバ</t>
    </rPh>
    <rPh sb="3" eb="4">
      <t>ク</t>
    </rPh>
    <rPh sb="4" eb="5">
      <t>タ</t>
    </rPh>
    <rPh sb="6" eb="8">
      <t>カイタイ</t>
    </rPh>
    <rPh sb="9" eb="11">
      <t>ヨウジョウ</t>
    </rPh>
    <rPh sb="14" eb="15">
      <t>ハ</t>
    </rPh>
    <phoneticPr fontId="2"/>
  </si>
  <si>
    <t>ウレタン塗膜防水（遮熱工法）</t>
    <rPh sb="4" eb="6">
      <t>トマク</t>
    </rPh>
    <rPh sb="6" eb="8">
      <t>ボウスイ</t>
    </rPh>
    <rPh sb="9" eb="11">
      <t>シャネツ</t>
    </rPh>
    <rPh sb="11" eb="13">
      <t>コウホウ</t>
    </rPh>
    <phoneticPr fontId="2"/>
  </si>
  <si>
    <t>南風原　花子　邸
省エネ改修工事（屋根断熱工事）</t>
    <rPh sb="0" eb="3">
      <t>ハエバル</t>
    </rPh>
    <rPh sb="9" eb="10">
      <t>ショウ</t>
    </rPh>
    <rPh sb="17" eb="19">
      <t>ヤネ</t>
    </rPh>
    <rPh sb="19" eb="21">
      <t>ダンネツ</t>
    </rPh>
    <rPh sb="21" eb="23">
      <t>コウジ</t>
    </rPh>
    <phoneticPr fontId="2"/>
  </si>
  <si>
    <t>令和     年     月     日</t>
    <rPh sb="0" eb="2">
      <t>レイワ</t>
    </rPh>
    <phoneticPr fontId="2"/>
  </si>
  <si>
    <t>対象なし</t>
    <phoneticPr fontId="2"/>
  </si>
  <si>
    <t>※諸経費とは</t>
  </si>
  <si>
    <t>①現場管理費</t>
  </si>
  <si>
    <t>（直接工事費の８％～１０％）</t>
  </si>
  <si>
    <t>契約書の印紙代、各申請手続き費用</t>
  </si>
  <si>
    <t>建築工事保険、賠償責任保険</t>
  </si>
  <si>
    <t>担当者の人件費、施工図面作成費用、交通費、通信費</t>
  </si>
  <si>
    <t>②一般管理費</t>
  </si>
  <si>
    <t>（直接工事費の５．５％）</t>
  </si>
  <si>
    <t>事務所費用、減価償却費、調査研究費、宣伝広告費</t>
  </si>
  <si>
    <t>※民間の会社によっては、１０％～３０％の諸経費を設定しているところもある。</t>
  </si>
  <si>
    <t>・租税公課</t>
    <phoneticPr fontId="2"/>
  </si>
  <si>
    <t>・保険料</t>
    <phoneticPr fontId="2"/>
  </si>
  <si>
    <t>にあたっての経費</t>
    <rPh sb="6" eb="8">
      <t>ケイヒ</t>
    </rPh>
    <phoneticPr fontId="2"/>
  </si>
  <si>
    <t>・実際に工事を施工する</t>
    <phoneticPr fontId="2"/>
  </si>
  <si>
    <t>していくための経費</t>
    <rPh sb="7" eb="9">
      <t>ケイヒ</t>
    </rPh>
    <phoneticPr fontId="2"/>
  </si>
  <si>
    <t>・企業が企業活動を継続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</si>
</sst>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X &quot;0.00"/>
    <numFmt numFmtId="177" formatCode="&quot;¥&quot;#,##0;[Red]&quot;¥-&quot;#,##0"/>
    <numFmt numFmtId="178" formatCode="&quot;¥&quot;#,##0_);[Red]&quot;(¥&quot;#,##0\)"/>
    <numFmt numFmtId="179" formatCode="#,##0.0"/>
    <numFmt numFmtId="180" formatCode="#,##0_);[Red]\(#,##0\)"/>
    <numFmt numFmtId="181" formatCode="0.0%"/>
    <numFmt numFmtId="182" formatCode="ggge&quot;年&quot;mm&quot;月&quot;dd&quot;日&quot;"/>
  </numFmts>
  <fonts count="19" x14ac:knownFonts="1">
    <font>
      <sz val="11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8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b/>
      <sz val="10"/>
      <name val="ＭＳ Ｐ明朝"/>
      <family val="1"/>
    </font>
    <font>
      <sz val="14"/>
      <name val="ＭＳ Ｐ明朝"/>
      <family val="1"/>
    </font>
    <font>
      <b/>
      <sz val="11"/>
      <name val="ＭＳ Ｐ明朝"/>
      <family val="1"/>
    </font>
    <font>
      <sz val="12"/>
      <name val="ＭＳ Ｐ明朝"/>
      <family val="1"/>
    </font>
    <font>
      <sz val="11"/>
      <name val="ＭＳ Ｐゴシック"/>
      <family val="3"/>
    </font>
    <font>
      <sz val="9"/>
      <name val="ＭＳ Ｐ明朝"/>
      <family val="1"/>
    </font>
    <font>
      <b/>
      <sz val="10"/>
      <color rgb="FFFF0000"/>
      <name val="ＭＳ Ｐゴシック"/>
      <family val="3"/>
    </font>
    <font>
      <sz val="10"/>
      <color rgb="FF000000"/>
      <name val="ＭＳ Ｐゴシック"/>
      <family val="3"/>
    </font>
    <font>
      <strike/>
      <sz val="9"/>
      <name val="ＭＳ Ｐ明朝"/>
      <family val="1"/>
    </font>
    <font>
      <sz val="11"/>
      <color rgb="FFFF0000"/>
      <name val="ＭＳ Ｐゴシック"/>
      <family val="3"/>
    </font>
    <font>
      <u/>
      <sz val="11"/>
      <color rgb="FF000000"/>
      <name val="ＭＳ Ｐゴシック"/>
      <family val="3"/>
    </font>
    <font>
      <sz val="8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Border="0" applyProtection="0">
      <alignment vertical="center"/>
    </xf>
  </cellStyleXfs>
  <cellXfs count="17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4" xfId="0" applyFont="1" applyFill="1" applyBorder="1" applyAlignment="1"/>
    <xf numFmtId="0" fontId="3" fillId="2" borderId="9" xfId="0" applyFont="1" applyFill="1" applyBorder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9" xfId="0" applyFont="1" applyFill="1" applyBorder="1" applyAlignment="1"/>
    <xf numFmtId="0" fontId="8" fillId="2" borderId="9" xfId="0" applyFont="1" applyFill="1" applyBorder="1" applyAlignment="1"/>
    <xf numFmtId="0" fontId="8" fillId="2" borderId="0" xfId="0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0" fontId="5" fillId="2" borderId="16" xfId="0" applyFont="1" applyFill="1" applyBorder="1" applyAlignment="1"/>
    <xf numFmtId="0" fontId="5" fillId="2" borderId="17" xfId="0" applyFont="1" applyFill="1" applyBorder="1" applyAlignment="1"/>
    <xf numFmtId="177" fontId="10" fillId="2" borderId="5" xfId="0" applyNumberFormat="1" applyFont="1" applyFill="1" applyBorder="1" applyAlignment="1">
      <alignment wrapText="1"/>
    </xf>
    <xf numFmtId="177" fontId="10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11" fillId="2" borderId="0" xfId="0" applyFont="1" applyFill="1" applyAlignment="1"/>
    <xf numFmtId="177" fontId="10" fillId="2" borderId="9" xfId="0" applyNumberFormat="1" applyFont="1" applyFill="1" applyBorder="1" applyAlignment="1">
      <alignment wrapText="1"/>
    </xf>
    <xf numFmtId="177" fontId="10" fillId="2" borderId="0" xfId="0" applyNumberFormat="1" applyFont="1" applyFill="1" applyBorder="1" applyAlignment="1">
      <alignment horizontal="left" wrapText="1"/>
    </xf>
    <xf numFmtId="178" fontId="10" fillId="2" borderId="9" xfId="0" applyNumberFormat="1" applyFont="1" applyFill="1" applyBorder="1" applyAlignment="1"/>
    <xf numFmtId="3" fontId="5" fillId="2" borderId="19" xfId="1" applyNumberFormat="1" applyFont="1" applyFill="1" applyBorder="1" applyAlignment="1" applyProtection="1">
      <alignment horizontal="center"/>
    </xf>
    <xf numFmtId="38" fontId="5" fillId="2" borderId="15" xfId="1" applyFont="1" applyFill="1" applyBorder="1" applyAlignment="1" applyProtection="1">
      <alignment horizontal="center"/>
    </xf>
    <xf numFmtId="38" fontId="5" fillId="2" borderId="19" xfId="1" applyFont="1" applyFill="1" applyBorder="1" applyAlignment="1" applyProtection="1">
      <alignment horizontal="center"/>
    </xf>
    <xf numFmtId="38" fontId="5" fillId="2" borderId="19" xfId="1" applyFont="1" applyFill="1" applyBorder="1" applyAlignment="1" applyProtection="1"/>
    <xf numFmtId="38" fontId="5" fillId="2" borderId="15" xfId="1" applyFont="1" applyFill="1" applyBorder="1" applyAlignment="1" applyProtection="1"/>
    <xf numFmtId="38" fontId="5" fillId="2" borderId="20" xfId="1" applyFont="1" applyFill="1" applyBorder="1" applyAlignment="1" applyProtection="1"/>
    <xf numFmtId="178" fontId="5" fillId="2" borderId="19" xfId="1" applyNumberFormat="1" applyFont="1" applyFill="1" applyBorder="1" applyAlignment="1" applyProtection="1">
      <alignment horizontal="right"/>
    </xf>
    <xf numFmtId="178" fontId="5" fillId="2" borderId="15" xfId="1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center"/>
    </xf>
    <xf numFmtId="181" fontId="5" fillId="2" borderId="11" xfId="0" applyNumberFormat="1" applyFont="1" applyFill="1" applyBorder="1" applyAlignment="1">
      <alignment horizontal="center"/>
    </xf>
    <xf numFmtId="180" fontId="5" fillId="2" borderId="11" xfId="0" applyNumberFormat="1" applyFont="1" applyFill="1" applyBorder="1" applyAlignment="1">
      <alignment horizontal="center"/>
    </xf>
    <xf numFmtId="180" fontId="5" fillId="2" borderId="11" xfId="0" applyNumberFormat="1" applyFont="1" applyFill="1" applyBorder="1" applyAlignment="1"/>
    <xf numFmtId="181" fontId="5" fillId="2" borderId="11" xfId="0" applyNumberFormat="1" applyFont="1" applyFill="1" applyBorder="1" applyAlignment="1"/>
    <xf numFmtId="3" fontId="5" fillId="2" borderId="9" xfId="1" applyNumberFormat="1" applyFont="1" applyFill="1" applyBorder="1" applyAlignment="1" applyProtection="1"/>
    <xf numFmtId="182" fontId="5" fillId="2" borderId="5" xfId="0" applyNumberFormat="1" applyFont="1" applyFill="1" applyBorder="1" applyAlignment="1">
      <alignment horizontal="right"/>
    </xf>
    <xf numFmtId="182" fontId="5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5" fillId="2" borderId="22" xfId="0" applyFont="1" applyFill="1" applyBorder="1" applyAlignment="1"/>
    <xf numFmtId="0" fontId="5" fillId="2" borderId="23" xfId="0" applyFont="1" applyFill="1" applyBorder="1" applyAlignment="1"/>
    <xf numFmtId="180" fontId="5" fillId="2" borderId="23" xfId="0" applyNumberFormat="1" applyFont="1" applyFill="1" applyBorder="1" applyAlignment="1"/>
    <xf numFmtId="3" fontId="5" fillId="2" borderId="24" xfId="1" applyNumberFormat="1" applyFont="1" applyFill="1" applyBorder="1" applyAlignment="1" applyProtection="1"/>
    <xf numFmtId="0" fontId="3" fillId="2" borderId="25" xfId="0" applyFont="1" applyFill="1" applyBorder="1" applyAlignment="1"/>
    <xf numFmtId="0" fontId="3" fillId="2" borderId="22" xfId="0" applyFont="1" applyFill="1" applyBorder="1" applyAlignment="1"/>
    <xf numFmtId="0" fontId="3" fillId="2" borderId="24" xfId="0" applyFont="1" applyFill="1" applyBorder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1" applyNumberFormat="1" applyFont="1" applyAlignment="1" applyProtection="1"/>
    <xf numFmtId="0" fontId="12" fillId="0" borderId="0" xfId="0" applyFont="1" applyAlignment="1">
      <alignment horizontal="center"/>
    </xf>
    <xf numFmtId="38" fontId="12" fillId="0" borderId="0" xfId="1" applyFont="1" applyAlignment="1" applyProtection="1"/>
    <xf numFmtId="49" fontId="13" fillId="0" borderId="0" xfId="0" applyNumberFormat="1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12" fillId="0" borderId="27" xfId="0" applyFont="1" applyBorder="1" applyAlignment="1">
      <alignment horizontal="right"/>
    </xf>
    <xf numFmtId="0" fontId="12" fillId="0" borderId="28" xfId="0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12" fillId="0" borderId="5" xfId="0" applyFont="1" applyBorder="1" applyAlignment="1"/>
    <xf numFmtId="0" fontId="12" fillId="0" borderId="0" xfId="0" applyFont="1" applyBorder="1" applyAlignment="1"/>
    <xf numFmtId="0" fontId="12" fillId="0" borderId="10" xfId="0" applyFont="1" applyBorder="1" applyAlignment="1"/>
    <xf numFmtId="0" fontId="5" fillId="0" borderId="11" xfId="0" applyFont="1" applyBorder="1" applyAlignment="1">
      <alignment horizontal="center"/>
    </xf>
    <xf numFmtId="0" fontId="12" fillId="0" borderId="11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16" xfId="0" applyFont="1" applyBorder="1" applyAlignment="1"/>
    <xf numFmtId="0" fontId="12" fillId="0" borderId="9" xfId="0" applyFont="1" applyBorder="1" applyAlignment="1"/>
    <xf numFmtId="177" fontId="5" fillId="0" borderId="0" xfId="0" applyNumberFormat="1" applyFont="1" applyAlignment="1"/>
    <xf numFmtId="0" fontId="12" fillId="0" borderId="31" xfId="0" applyFont="1" applyBorder="1" applyAlignment="1"/>
    <xf numFmtId="0" fontId="12" fillId="0" borderId="32" xfId="0" applyFont="1" applyBorder="1" applyAlignment="1"/>
    <xf numFmtId="0" fontId="12" fillId="0" borderId="30" xfId="0" applyFont="1" applyBorder="1" applyAlignment="1"/>
    <xf numFmtId="0" fontId="12" fillId="0" borderId="33" xfId="0" applyFont="1" applyBorder="1" applyAlignment="1"/>
    <xf numFmtId="0" fontId="12" fillId="0" borderId="34" xfId="0" applyFont="1" applyBorder="1" applyAlignment="1"/>
    <xf numFmtId="0" fontId="12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 shrinkToFit="1"/>
    </xf>
    <xf numFmtId="0" fontId="12" fillId="0" borderId="32" xfId="0" applyFont="1" applyBorder="1" applyAlignment="1">
      <alignment horizontal="center" shrinkToFit="1"/>
    </xf>
    <xf numFmtId="0" fontId="12" fillId="0" borderId="30" xfId="0" applyFont="1" applyBorder="1" applyAlignment="1">
      <alignment horizontal="left" shrinkToFit="1"/>
    </xf>
    <xf numFmtId="0" fontId="12" fillId="0" borderId="0" xfId="0" applyFont="1" applyBorder="1" applyAlignment="1">
      <alignment horizontal="center" shrinkToFit="1"/>
    </xf>
    <xf numFmtId="0" fontId="12" fillId="0" borderId="30" xfId="0" applyFont="1" applyBorder="1" applyAlignment="1">
      <alignment horizontal="left"/>
    </xf>
    <xf numFmtId="0" fontId="12" fillId="0" borderId="11" xfId="0" applyFont="1" applyBorder="1" applyAlignment="1">
      <alignment horizontal="left" shrinkToFit="1"/>
    </xf>
    <xf numFmtId="0" fontId="12" fillId="0" borderId="0" xfId="0" applyFont="1" applyBorder="1" applyAlignment="1">
      <alignment horizontal="left" shrinkToFit="1"/>
    </xf>
    <xf numFmtId="0" fontId="12" fillId="0" borderId="11" xfId="0" applyFont="1" applyBorder="1" applyAlignment="1">
      <alignment horizontal="left"/>
    </xf>
    <xf numFmtId="0" fontId="12" fillId="0" borderId="10" xfId="0" applyFont="1" applyBorder="1" applyAlignment="1">
      <alignment horizontal="left" shrinkToFit="1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5" xfId="1" applyNumberFormat="1" applyFont="1" applyBorder="1" applyAlignment="1" applyProtection="1"/>
    <xf numFmtId="0" fontId="12" fillId="0" borderId="35" xfId="1" applyNumberFormat="1" applyFont="1" applyBorder="1" applyAlignment="1" applyProtection="1"/>
    <xf numFmtId="0" fontId="5" fillId="0" borderId="15" xfId="1" applyNumberFormat="1" applyFont="1" applyBorder="1" applyAlignment="1" applyProtection="1">
      <alignment horizontal="center"/>
    </xf>
    <xf numFmtId="0" fontId="12" fillId="0" borderId="15" xfId="1" applyNumberFormat="1" applyFont="1" applyBorder="1" applyAlignment="1" applyProtection="1"/>
    <xf numFmtId="0" fontId="12" fillId="0" borderId="19" xfId="1" applyNumberFormat="1" applyFont="1" applyBorder="1" applyAlignment="1" applyProtection="1"/>
    <xf numFmtId="0" fontId="12" fillId="0" borderId="19" xfId="1" applyNumberFormat="1" applyFont="1" applyBorder="1" applyAlignment="1" applyProtection="1">
      <alignment horizontal="center"/>
    </xf>
    <xf numFmtId="3" fontId="12" fillId="0" borderId="35" xfId="1" applyNumberFormat="1" applyFont="1" applyBorder="1" applyAlignment="1" applyProtection="1">
      <alignment horizontal="center"/>
    </xf>
    <xf numFmtId="0" fontId="12" fillId="0" borderId="33" xfId="1" applyNumberFormat="1" applyFont="1" applyBorder="1" applyAlignment="1" applyProtection="1">
      <alignment horizontal="center"/>
    </xf>
    <xf numFmtId="0" fontId="12" fillId="0" borderId="32" xfId="1" applyNumberFormat="1" applyFont="1" applyBorder="1" applyAlignment="1" applyProtection="1">
      <alignment horizontal="center"/>
    </xf>
    <xf numFmtId="0" fontId="12" fillId="0" borderId="30" xfId="1" applyNumberFormat="1" applyFont="1" applyBorder="1" applyAlignment="1" applyProtection="1">
      <alignment horizontal="right"/>
    </xf>
    <xf numFmtId="179" fontId="12" fillId="0" borderId="35" xfId="1" applyNumberFormat="1" applyFont="1" applyBorder="1" applyAlignment="1" applyProtection="1">
      <alignment horizontal="center"/>
    </xf>
    <xf numFmtId="1" fontId="12" fillId="0" borderId="15" xfId="1" applyNumberFormat="1" applyFont="1" applyBorder="1" applyAlignment="1" applyProtection="1"/>
    <xf numFmtId="179" fontId="12" fillId="0" borderId="19" xfId="1" applyNumberFormat="1" applyFont="1" applyBorder="1" applyAlignment="1" applyProtection="1">
      <alignment horizontal="center"/>
    </xf>
    <xf numFmtId="38" fontId="12" fillId="0" borderId="19" xfId="1" applyFont="1" applyBorder="1" applyAlignment="1" applyProtection="1"/>
    <xf numFmtId="0" fontId="12" fillId="0" borderId="20" xfId="1" applyNumberFormat="1" applyFont="1" applyBorder="1" applyAlignment="1" applyProtection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38" fontId="12" fillId="0" borderId="5" xfId="1" applyFont="1" applyBorder="1" applyAlignment="1" applyProtection="1"/>
    <xf numFmtId="38" fontId="12" fillId="0" borderId="35" xfId="1" applyFont="1" applyBorder="1" applyAlignment="1" applyProtection="1"/>
    <xf numFmtId="38" fontId="5" fillId="0" borderId="15" xfId="1" applyFont="1" applyBorder="1" applyAlignment="1" applyProtection="1">
      <alignment horizontal="center"/>
    </xf>
    <xf numFmtId="38" fontId="12" fillId="0" borderId="15" xfId="1" applyFont="1" applyBorder="1" applyAlignment="1" applyProtection="1"/>
    <xf numFmtId="38" fontId="12" fillId="0" borderId="19" xfId="1" applyFont="1" applyBorder="1" applyAlignment="1" applyProtection="1">
      <alignment horizontal="center"/>
    </xf>
    <xf numFmtId="38" fontId="12" fillId="0" borderId="35" xfId="1" applyFont="1" applyBorder="1" applyAlignment="1" applyProtection="1">
      <alignment horizontal="center"/>
    </xf>
    <xf numFmtId="38" fontId="12" fillId="0" borderId="15" xfId="1" applyFont="1" applyBorder="1" applyAlignment="1" applyProtection="1">
      <alignment horizontal="right"/>
    </xf>
    <xf numFmtId="38" fontId="12" fillId="0" borderId="19" xfId="1" applyFont="1" applyBorder="1" applyAlignment="1" applyProtection="1">
      <alignment horizontal="right"/>
    </xf>
    <xf numFmtId="38" fontId="12" fillId="0" borderId="20" xfId="1" applyFont="1" applyBorder="1" applyAlignment="1" applyProtection="1"/>
    <xf numFmtId="38" fontId="12" fillId="0" borderId="10" xfId="1" applyFont="1" applyBorder="1" applyAlignment="1" applyProtection="1"/>
    <xf numFmtId="38" fontId="5" fillId="0" borderId="11" xfId="1" applyFont="1" applyBorder="1" applyAlignment="1" applyProtection="1">
      <alignment horizontal="center"/>
    </xf>
    <xf numFmtId="38" fontId="12" fillId="0" borderId="11" xfId="1" applyFont="1" applyBorder="1" applyAlignment="1" applyProtection="1"/>
    <xf numFmtId="38" fontId="12" fillId="0" borderId="0" xfId="1" applyFont="1" applyBorder="1" applyAlignment="1" applyProtection="1">
      <alignment horizontal="center"/>
    </xf>
    <xf numFmtId="38" fontId="12" fillId="0" borderId="10" xfId="1" applyFont="1" applyBorder="1" applyAlignment="1" applyProtection="1">
      <alignment horizontal="center"/>
    </xf>
    <xf numFmtId="38" fontId="12" fillId="0" borderId="11" xfId="1" applyFont="1" applyBorder="1" applyAlignment="1" applyProtection="1">
      <alignment horizontal="right"/>
    </xf>
    <xf numFmtId="38" fontId="15" fillId="0" borderId="0" xfId="1" applyFont="1" applyBorder="1" applyAlignment="1" applyProtection="1"/>
    <xf numFmtId="38" fontId="12" fillId="0" borderId="9" xfId="1" applyFont="1" applyBorder="1" applyAlignment="1" applyProtection="1"/>
    <xf numFmtId="0" fontId="12" fillId="0" borderId="25" xfId="0" applyFont="1" applyBorder="1" applyAlignment="1"/>
    <xf numFmtId="0" fontId="12" fillId="0" borderId="22" xfId="0" applyFont="1" applyBorder="1" applyAlignment="1"/>
    <xf numFmtId="0" fontId="12" fillId="0" borderId="36" xfId="0" applyFont="1" applyBorder="1" applyAlignment="1"/>
    <xf numFmtId="0" fontId="5" fillId="0" borderId="37" xfId="0" applyFont="1" applyBorder="1" applyAlignment="1">
      <alignment horizontal="center"/>
    </xf>
    <xf numFmtId="0" fontId="12" fillId="0" borderId="37" xfId="0" applyFont="1" applyBorder="1" applyAlignment="1"/>
    <xf numFmtId="0" fontId="12" fillId="0" borderId="38" xfId="0" applyFont="1" applyBorder="1" applyAlignment="1"/>
    <xf numFmtId="0" fontId="12" fillId="0" borderId="38" xfId="0" applyFont="1" applyBorder="1" applyAlignment="1">
      <alignment horizontal="center" shrinkToFit="1"/>
    </xf>
    <xf numFmtId="0" fontId="12" fillId="0" borderId="36" xfId="0" applyFont="1" applyBorder="1" applyAlignment="1">
      <alignment horizontal="center" shrinkToFit="1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9" fontId="12" fillId="0" borderId="37" xfId="0" applyNumberFormat="1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39" xfId="0" applyFont="1" applyBorder="1" applyAlignment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40" fontId="0" fillId="0" borderId="0" xfId="1" applyNumberFormat="1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2" fontId="0" fillId="0" borderId="5" xfId="0" applyNumberFormat="1" applyBorder="1">
      <alignment vertical="center"/>
    </xf>
    <xf numFmtId="2" fontId="0" fillId="0" borderId="0" xfId="0" applyNumberForma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5" fillId="2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7" fontId="10" fillId="2" borderId="9" xfId="0" applyNumberFormat="1" applyFont="1" applyFill="1" applyBorder="1" applyAlignment="1">
      <alignment horizontal="right"/>
    </xf>
    <xf numFmtId="178" fontId="10" fillId="2" borderId="9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155575</xdr:colOff>
      <xdr:row>2</xdr:row>
      <xdr:rowOff>19050</xdr:rowOff>
    </xdr:from>
    <xdr:to>
      <xdr:col>12</xdr:col>
      <xdr:colOff>149225</xdr:colOff>
      <xdr:row>2</xdr:row>
      <xdr:rowOff>248920</xdr:rowOff>
    </xdr:to>
    <xdr:sp macro="" textlink="">
      <xdr:nvSpPr>
        <xdr:cNvPr id="2" name="CustomShape 1"/>
        <xdr:cNvSpPr/>
      </xdr:nvSpPr>
      <xdr:spPr>
        <a:xfrm>
          <a:off x="6175375" y="361950"/>
          <a:ext cx="660400" cy="22987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作成例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</xdr:colOff>
      <xdr:row>1</xdr:row>
      <xdr:rowOff>104775</xdr:rowOff>
    </xdr:from>
    <xdr:to>
      <xdr:col>11</xdr:col>
      <xdr:colOff>623570</xdr:colOff>
      <xdr:row>2</xdr:row>
      <xdr:rowOff>220980</xdr:rowOff>
    </xdr:to>
    <xdr:sp macro="" textlink="">
      <xdr:nvSpPr>
        <xdr:cNvPr id="2" name="CustomShape 1"/>
        <xdr:cNvSpPr/>
      </xdr:nvSpPr>
      <xdr:spPr>
        <a:xfrm>
          <a:off x="6376035" y="257175"/>
          <a:ext cx="600710" cy="2305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作成例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52070</xdr:colOff>
      <xdr:row>2</xdr:row>
      <xdr:rowOff>80010</xdr:rowOff>
    </xdr:from>
    <xdr:to>
      <xdr:col>5</xdr:col>
      <xdr:colOff>469265</xdr:colOff>
      <xdr:row>27</xdr:row>
      <xdr:rowOff>113665</xdr:rowOff>
    </xdr:to>
    <xdr:sp macro="" textlink="">
      <xdr:nvSpPr>
        <xdr:cNvPr id="2" name="CustomShape 1"/>
        <xdr:cNvSpPr/>
      </xdr:nvSpPr>
      <xdr:spPr>
        <a:xfrm>
          <a:off x="718820" y="422910"/>
          <a:ext cx="3084195" cy="4319905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465455</xdr:colOff>
      <xdr:row>19</xdr:row>
      <xdr:rowOff>45085</xdr:rowOff>
    </xdr:from>
    <xdr:to>
      <xdr:col>8</xdr:col>
      <xdr:colOff>207645</xdr:colOff>
      <xdr:row>27</xdr:row>
      <xdr:rowOff>113665</xdr:rowOff>
    </xdr:to>
    <xdr:sp macro="" textlink="">
      <xdr:nvSpPr>
        <xdr:cNvPr id="3" name="CustomShape 1"/>
        <xdr:cNvSpPr/>
      </xdr:nvSpPr>
      <xdr:spPr>
        <a:xfrm>
          <a:off x="3799205" y="3302635"/>
          <a:ext cx="1742440" cy="144018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579755</xdr:colOff>
      <xdr:row>9</xdr:row>
      <xdr:rowOff>76200</xdr:rowOff>
    </xdr:from>
    <xdr:to>
      <xdr:col>3</xdr:col>
      <xdr:colOff>390525</xdr:colOff>
      <xdr:row>11</xdr:row>
      <xdr:rowOff>41275</xdr:rowOff>
    </xdr:to>
    <xdr:sp macro="" textlink="">
      <xdr:nvSpPr>
        <xdr:cNvPr id="4" name="CustomShape 1"/>
        <xdr:cNvSpPr/>
      </xdr:nvSpPr>
      <xdr:spPr>
        <a:xfrm>
          <a:off x="1913255" y="1619250"/>
          <a:ext cx="477520" cy="30797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4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①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460375</xdr:colOff>
      <xdr:row>4</xdr:row>
      <xdr:rowOff>152400</xdr:rowOff>
    </xdr:from>
    <xdr:to>
      <xdr:col>6</xdr:col>
      <xdr:colOff>269240</xdr:colOff>
      <xdr:row>6</xdr:row>
      <xdr:rowOff>116840</xdr:rowOff>
    </xdr:to>
    <xdr:sp macro="" textlink="">
      <xdr:nvSpPr>
        <xdr:cNvPr id="5" name="CustomShape 1"/>
        <xdr:cNvSpPr/>
      </xdr:nvSpPr>
      <xdr:spPr>
        <a:xfrm>
          <a:off x="3794125" y="838200"/>
          <a:ext cx="475615" cy="30734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4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②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60325</xdr:colOff>
      <xdr:row>21</xdr:row>
      <xdr:rowOff>38100</xdr:rowOff>
    </xdr:from>
    <xdr:to>
      <xdr:col>6</xdr:col>
      <xdr:colOff>475615</xdr:colOff>
      <xdr:row>23</xdr:row>
      <xdr:rowOff>3175</xdr:rowOff>
    </xdr:to>
    <xdr:sp macro="" textlink="">
      <xdr:nvSpPr>
        <xdr:cNvPr id="6" name="CustomShape 1"/>
        <xdr:cNvSpPr/>
      </xdr:nvSpPr>
      <xdr:spPr>
        <a:xfrm>
          <a:off x="4060825" y="3638550"/>
          <a:ext cx="415290" cy="30797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4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③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51435</xdr:colOff>
      <xdr:row>20</xdr:row>
      <xdr:rowOff>86360</xdr:rowOff>
    </xdr:from>
    <xdr:to>
      <xdr:col>5</xdr:col>
      <xdr:colOff>467995</xdr:colOff>
      <xdr:row>20</xdr:row>
      <xdr:rowOff>86360</xdr:rowOff>
    </xdr:to>
    <xdr:sp macro="" textlink="">
      <xdr:nvSpPr>
        <xdr:cNvPr id="7" name="CustomShape 1"/>
        <xdr:cNvSpPr/>
      </xdr:nvSpPr>
      <xdr:spPr>
        <a:xfrm>
          <a:off x="718185" y="3515360"/>
          <a:ext cx="30835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465455</xdr:colOff>
      <xdr:row>23</xdr:row>
      <xdr:rowOff>114300</xdr:rowOff>
    </xdr:from>
    <xdr:to>
      <xdr:col>8</xdr:col>
      <xdr:colOff>207645</xdr:colOff>
      <xdr:row>23</xdr:row>
      <xdr:rowOff>114935</xdr:rowOff>
    </xdr:to>
    <xdr:sp macro="" textlink="">
      <xdr:nvSpPr>
        <xdr:cNvPr id="8" name="CustomShape 1"/>
        <xdr:cNvSpPr/>
      </xdr:nvSpPr>
      <xdr:spPr>
        <a:xfrm>
          <a:off x="3799205" y="4057650"/>
          <a:ext cx="1742440" cy="63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552450</xdr:colOff>
      <xdr:row>2</xdr:row>
      <xdr:rowOff>86360</xdr:rowOff>
    </xdr:from>
    <xdr:to>
      <xdr:col>2</xdr:col>
      <xdr:colOff>553085</xdr:colOff>
      <xdr:row>27</xdr:row>
      <xdr:rowOff>119380</xdr:rowOff>
    </xdr:to>
    <xdr:sp macro="" textlink="">
      <xdr:nvSpPr>
        <xdr:cNvPr id="9" name="CustomShape 1"/>
        <xdr:cNvSpPr/>
      </xdr:nvSpPr>
      <xdr:spPr>
        <a:xfrm>
          <a:off x="1885950" y="429260"/>
          <a:ext cx="635" cy="43192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422275</xdr:colOff>
      <xdr:row>23</xdr:row>
      <xdr:rowOff>104775</xdr:rowOff>
    </xdr:from>
    <xdr:to>
      <xdr:col>7</xdr:col>
      <xdr:colOff>314960</xdr:colOff>
      <xdr:row>25</xdr:row>
      <xdr:rowOff>22860</xdr:rowOff>
    </xdr:to>
    <xdr:sp macro="" textlink="">
      <xdr:nvSpPr>
        <xdr:cNvPr id="10" name="CustomShape 1"/>
        <xdr:cNvSpPr/>
      </xdr:nvSpPr>
      <xdr:spPr>
        <a:xfrm>
          <a:off x="4422775" y="4048125"/>
          <a:ext cx="559435" cy="26098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5,000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3</xdr:col>
      <xdr:colOff>203200</xdr:colOff>
      <xdr:row>20</xdr:row>
      <xdr:rowOff>76200</xdr:rowOff>
    </xdr:from>
    <xdr:to>
      <xdr:col>4</xdr:col>
      <xdr:colOff>95885</xdr:colOff>
      <xdr:row>21</xdr:row>
      <xdr:rowOff>166370</xdr:rowOff>
    </xdr:to>
    <xdr:sp macro="" textlink="">
      <xdr:nvSpPr>
        <xdr:cNvPr id="11" name="CustomShape 1"/>
        <xdr:cNvSpPr/>
      </xdr:nvSpPr>
      <xdr:spPr>
        <a:xfrm>
          <a:off x="2203450" y="3505200"/>
          <a:ext cx="559435" cy="26162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9,000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3810</xdr:colOff>
      <xdr:row>9</xdr:row>
      <xdr:rowOff>95250</xdr:rowOff>
    </xdr:from>
    <xdr:to>
      <xdr:col>2</xdr:col>
      <xdr:colOff>573405</xdr:colOff>
      <xdr:row>11</xdr:row>
      <xdr:rowOff>13970</xdr:rowOff>
    </xdr:to>
    <xdr:sp macro="" textlink="">
      <xdr:nvSpPr>
        <xdr:cNvPr id="12" name="CustomShape 1"/>
        <xdr:cNvSpPr/>
      </xdr:nvSpPr>
      <xdr:spPr>
        <a:xfrm>
          <a:off x="1337310" y="1638300"/>
          <a:ext cx="569595" cy="26162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12,000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260350</xdr:colOff>
      <xdr:row>11</xdr:row>
      <xdr:rowOff>9525</xdr:rowOff>
    </xdr:from>
    <xdr:to>
      <xdr:col>7</xdr:col>
      <xdr:colOff>153035</xdr:colOff>
      <xdr:row>12</xdr:row>
      <xdr:rowOff>98425</xdr:rowOff>
    </xdr:to>
    <xdr:sp macro="" textlink="">
      <xdr:nvSpPr>
        <xdr:cNvPr id="13" name="CustomShape 1"/>
        <xdr:cNvSpPr/>
      </xdr:nvSpPr>
      <xdr:spPr>
        <a:xfrm>
          <a:off x="4260850" y="1895475"/>
          <a:ext cx="559435" cy="26035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8,000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465455</xdr:colOff>
      <xdr:row>2</xdr:row>
      <xdr:rowOff>80010</xdr:rowOff>
    </xdr:from>
    <xdr:to>
      <xdr:col>6</xdr:col>
      <xdr:colOff>139065</xdr:colOff>
      <xdr:row>19</xdr:row>
      <xdr:rowOff>45085</xdr:rowOff>
    </xdr:to>
    <xdr:sp macro="" textlink="">
      <xdr:nvSpPr>
        <xdr:cNvPr id="26" name="CustomShape 1"/>
        <xdr:cNvSpPr/>
      </xdr:nvSpPr>
      <xdr:spPr>
        <a:xfrm>
          <a:off x="3799205" y="422910"/>
          <a:ext cx="340360" cy="2879725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314325</xdr:colOff>
      <xdr:row>2</xdr:row>
      <xdr:rowOff>80010</xdr:rowOff>
    </xdr:from>
    <xdr:to>
      <xdr:col>6</xdr:col>
      <xdr:colOff>314325</xdr:colOff>
      <xdr:row>19</xdr:row>
      <xdr:rowOff>45085</xdr:rowOff>
    </xdr:to>
    <xdr:sp macro="" textlink="">
      <xdr:nvSpPr>
        <xdr:cNvPr id="27" name="CustomShape 1"/>
        <xdr:cNvSpPr/>
      </xdr:nvSpPr>
      <xdr:spPr>
        <a:xfrm>
          <a:off x="4314825" y="422910"/>
          <a:ext cx="0" cy="287972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465455</xdr:colOff>
      <xdr:row>8</xdr:row>
      <xdr:rowOff>9525</xdr:rowOff>
    </xdr:from>
    <xdr:to>
      <xdr:col>6</xdr:col>
      <xdr:colOff>139065</xdr:colOff>
      <xdr:row>8</xdr:row>
      <xdr:rowOff>9525</xdr:rowOff>
    </xdr:to>
    <xdr:sp macro="" textlink="">
      <xdr:nvSpPr>
        <xdr:cNvPr id="28" name="CustomShape 1"/>
        <xdr:cNvSpPr/>
      </xdr:nvSpPr>
      <xdr:spPr>
        <a:xfrm>
          <a:off x="3799205" y="1381125"/>
          <a:ext cx="340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466725</xdr:colOff>
      <xdr:row>19</xdr:row>
      <xdr:rowOff>45085</xdr:rowOff>
    </xdr:from>
    <xdr:to>
      <xdr:col>7</xdr:col>
      <xdr:colOff>466725</xdr:colOff>
      <xdr:row>27</xdr:row>
      <xdr:rowOff>113665</xdr:rowOff>
    </xdr:to>
    <xdr:sp macro="" textlink="">
      <xdr:nvSpPr>
        <xdr:cNvPr id="29" name="CustomShape 1"/>
        <xdr:cNvSpPr/>
      </xdr:nvSpPr>
      <xdr:spPr>
        <a:xfrm>
          <a:off x="5133975" y="3302635"/>
          <a:ext cx="0" cy="14401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custDash>
            <a:ds d="400000" sp="100000"/>
          </a:custDash>
          <a:round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422275</xdr:colOff>
      <xdr:row>6</xdr:row>
      <xdr:rowOff>66675</xdr:rowOff>
    </xdr:from>
    <xdr:to>
      <xdr:col>6</xdr:col>
      <xdr:colOff>314325</xdr:colOff>
      <xdr:row>7</xdr:row>
      <xdr:rowOff>156210</xdr:rowOff>
    </xdr:to>
    <xdr:sp macro="" textlink="">
      <xdr:nvSpPr>
        <xdr:cNvPr id="30" name="CustomShape 1"/>
        <xdr:cNvSpPr/>
      </xdr:nvSpPr>
      <xdr:spPr>
        <a:xfrm>
          <a:off x="3756025" y="1095375"/>
          <a:ext cx="558800" cy="26098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1,000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7</xdr:col>
      <xdr:colOff>403225</xdr:colOff>
      <xdr:row>21</xdr:row>
      <xdr:rowOff>9525</xdr:rowOff>
    </xdr:from>
    <xdr:to>
      <xdr:col>8</xdr:col>
      <xdr:colOff>295275</xdr:colOff>
      <xdr:row>22</xdr:row>
      <xdr:rowOff>99060</xdr:rowOff>
    </xdr:to>
    <xdr:sp macro="" textlink="">
      <xdr:nvSpPr>
        <xdr:cNvPr id="31" name="CustomShape 1"/>
        <xdr:cNvSpPr/>
      </xdr:nvSpPr>
      <xdr:spPr>
        <a:xfrm>
          <a:off x="5070475" y="3609975"/>
          <a:ext cx="558800" cy="26098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4,000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10795</xdr:colOff>
      <xdr:row>2</xdr:row>
      <xdr:rowOff>118110</xdr:rowOff>
    </xdr:from>
    <xdr:to>
      <xdr:col>5</xdr:col>
      <xdr:colOff>434975</xdr:colOff>
      <xdr:row>27</xdr:row>
      <xdr:rowOff>79375</xdr:rowOff>
    </xdr:to>
    <xdr:sp macro="" textlink="">
      <xdr:nvSpPr>
        <xdr:cNvPr id="32" name="CustomShape 1"/>
        <xdr:cNvSpPr/>
      </xdr:nvSpPr>
      <xdr:spPr>
        <a:xfrm>
          <a:off x="677545" y="461010"/>
          <a:ext cx="3091180" cy="4247515"/>
        </a:xfrm>
        <a:prstGeom prst="rect">
          <a:avLst/>
        </a:prstGeom>
        <a:noFill/>
        <a:ln w="12600">
          <a:solidFill>
            <a:srgbClr val="FF0000"/>
          </a:solidFill>
          <a:custDash>
            <a:ds d="300000" sp="100000"/>
          </a:custDash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503555</xdr:colOff>
      <xdr:row>19</xdr:row>
      <xdr:rowOff>83820</xdr:rowOff>
    </xdr:from>
    <xdr:to>
      <xdr:col>8</xdr:col>
      <xdr:colOff>173990</xdr:colOff>
      <xdr:row>27</xdr:row>
      <xdr:rowOff>79375</xdr:rowOff>
    </xdr:to>
    <xdr:sp macro="" textlink="">
      <xdr:nvSpPr>
        <xdr:cNvPr id="33" name="CustomShape 1"/>
        <xdr:cNvSpPr/>
      </xdr:nvSpPr>
      <xdr:spPr>
        <a:xfrm>
          <a:off x="3837305" y="3341370"/>
          <a:ext cx="1670685" cy="1367155"/>
        </a:xfrm>
        <a:prstGeom prst="rect">
          <a:avLst/>
        </a:prstGeom>
        <a:noFill/>
        <a:ln w="12600">
          <a:solidFill>
            <a:srgbClr val="FF0000"/>
          </a:solidFill>
          <a:custDash>
            <a:ds d="300000" sp="100000"/>
          </a:custDash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504825</xdr:colOff>
      <xdr:row>2</xdr:row>
      <xdr:rowOff>109220</xdr:rowOff>
    </xdr:from>
    <xdr:to>
      <xdr:col>5</xdr:col>
      <xdr:colOff>504825</xdr:colOff>
      <xdr:row>19</xdr:row>
      <xdr:rowOff>73660</xdr:rowOff>
    </xdr:to>
    <xdr:sp macro="" textlink="">
      <xdr:nvSpPr>
        <xdr:cNvPr id="34" name="CustomShape 1"/>
        <xdr:cNvSpPr/>
      </xdr:nvSpPr>
      <xdr:spPr>
        <a:xfrm>
          <a:off x="3838575" y="452120"/>
          <a:ext cx="0" cy="28790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2600">
          <a:solidFill>
            <a:srgbClr val="FF0000"/>
          </a:solidFill>
          <a:custDash>
            <a:ds d="300000" sp="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474980</xdr:colOff>
      <xdr:row>19</xdr:row>
      <xdr:rowOff>19050</xdr:rowOff>
    </xdr:from>
    <xdr:to>
      <xdr:col>6</xdr:col>
      <xdr:colOff>149225</xdr:colOff>
      <xdr:row>19</xdr:row>
      <xdr:rowOff>19685</xdr:rowOff>
    </xdr:to>
    <xdr:sp macro="" textlink="">
      <xdr:nvSpPr>
        <xdr:cNvPr id="35" name="CustomShape 1"/>
        <xdr:cNvSpPr/>
      </xdr:nvSpPr>
      <xdr:spPr>
        <a:xfrm>
          <a:off x="3808730" y="3276600"/>
          <a:ext cx="340995" cy="63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2600">
          <a:solidFill>
            <a:srgbClr val="FF0000"/>
          </a:solidFill>
          <a:custDash>
            <a:ds d="300000" sp="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49530</xdr:colOff>
      <xdr:row>4</xdr:row>
      <xdr:rowOff>64135</xdr:rowOff>
    </xdr:from>
    <xdr:to>
      <xdr:col>5</xdr:col>
      <xdr:colOff>3810</xdr:colOff>
      <xdr:row>8</xdr:row>
      <xdr:rowOff>98425</xdr:rowOff>
    </xdr:to>
    <xdr:sp macro="" textlink="">
      <xdr:nvSpPr>
        <xdr:cNvPr id="36" name="CustomShape 1"/>
        <xdr:cNvSpPr/>
      </xdr:nvSpPr>
      <xdr:spPr>
        <a:xfrm>
          <a:off x="2716530" y="749935"/>
          <a:ext cx="621030" cy="72009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374650</xdr:colOff>
      <xdr:row>4</xdr:row>
      <xdr:rowOff>86360</xdr:rowOff>
    </xdr:from>
    <xdr:to>
      <xdr:col>5</xdr:col>
      <xdr:colOff>184150</xdr:colOff>
      <xdr:row>6</xdr:row>
      <xdr:rowOff>50165</xdr:rowOff>
    </xdr:to>
    <xdr:sp macro="" textlink="">
      <xdr:nvSpPr>
        <xdr:cNvPr id="37" name="CustomShape 1"/>
        <xdr:cNvSpPr/>
      </xdr:nvSpPr>
      <xdr:spPr>
        <a:xfrm>
          <a:off x="3041650" y="772160"/>
          <a:ext cx="476250" cy="306705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4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④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565785</xdr:colOff>
      <xdr:row>0</xdr:row>
      <xdr:rowOff>95250</xdr:rowOff>
    </xdr:from>
    <xdr:to>
      <xdr:col>7</xdr:col>
      <xdr:colOff>499110</xdr:colOff>
      <xdr:row>1</xdr:row>
      <xdr:rowOff>153670</xdr:rowOff>
    </xdr:to>
    <xdr:sp macro="" textlink="">
      <xdr:nvSpPr>
        <xdr:cNvPr id="38" name="CustomShape 1"/>
        <xdr:cNvSpPr/>
      </xdr:nvSpPr>
      <xdr:spPr>
        <a:xfrm>
          <a:off x="4566285" y="95250"/>
          <a:ext cx="600075" cy="22987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wrap="none" lIns="90000" tIns="45000" rIns="90000" bIns="45000"/>
        <a:lstStyle/>
        <a:p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作成例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view="pageBreakPreview" zoomScaleSheetLayoutView="100" workbookViewId="0">
      <selection activeCell="Q26" sqref="Q26"/>
    </sheetView>
  </sheetViews>
  <sheetFormatPr defaultRowHeight="13.5" x14ac:dyDescent="0.15"/>
  <cols>
    <col min="1" max="1" width="2.25" customWidth="1"/>
    <col min="2" max="3" width="3" customWidth="1"/>
    <col min="4" max="8" width="8.125" customWidth="1"/>
    <col min="9" max="9" width="10.5" customWidth="1"/>
    <col min="10" max="10" width="10.875" customWidth="1"/>
    <col min="11" max="12" width="8.75" customWidth="1"/>
    <col min="13" max="13" width="2.5" customWidth="1"/>
    <col min="14" max="14" width="9" style="1" customWidth="1"/>
    <col min="15" max="1025" width="8.75" customWidth="1"/>
  </cols>
  <sheetData>
    <row r="1" spans="1:14" x14ac:dyDescent="0.15">
      <c r="A1" s="2"/>
      <c r="B1" s="7" t="s">
        <v>80</v>
      </c>
      <c r="C1" s="7"/>
      <c r="D1" s="7"/>
      <c r="E1" s="7"/>
      <c r="F1" s="7"/>
      <c r="G1" s="7"/>
      <c r="H1" s="7"/>
      <c r="I1" s="7"/>
      <c r="J1" s="7" t="s">
        <v>7</v>
      </c>
      <c r="K1" s="7"/>
      <c r="L1" s="45" t="s">
        <v>92</v>
      </c>
      <c r="M1" s="52"/>
    </row>
    <row r="2" spans="1:14" x14ac:dyDescent="0.15">
      <c r="A2" s="3"/>
      <c r="B2" s="8"/>
      <c r="C2" s="8"/>
      <c r="D2" s="8"/>
      <c r="E2" s="8"/>
      <c r="F2" s="8"/>
      <c r="G2" s="27"/>
      <c r="H2" s="27"/>
      <c r="I2" s="8"/>
      <c r="J2" s="8"/>
      <c r="K2" s="8"/>
      <c r="L2" s="46"/>
      <c r="M2" s="53"/>
      <c r="N2"/>
    </row>
    <row r="3" spans="1:14" ht="21" x14ac:dyDescent="0.2">
      <c r="A3" s="164" t="s">
        <v>10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/>
    </row>
    <row r="4" spans="1:14" x14ac:dyDescent="0.15">
      <c r="A4" s="3"/>
      <c r="B4" s="8"/>
      <c r="C4" s="8"/>
      <c r="D4" s="8"/>
      <c r="E4" s="8"/>
      <c r="F4" s="8"/>
      <c r="G4" s="8"/>
      <c r="H4" s="8"/>
      <c r="I4" s="8"/>
      <c r="J4" s="9" t="s">
        <v>11</v>
      </c>
      <c r="K4" s="8"/>
      <c r="L4" s="47"/>
      <c r="M4" s="53"/>
      <c r="N4"/>
    </row>
    <row r="5" spans="1:14" x14ac:dyDescent="0.15">
      <c r="A5" s="4"/>
      <c r="B5" s="9"/>
      <c r="C5" s="9"/>
      <c r="D5" s="9" t="s">
        <v>81</v>
      </c>
      <c r="E5" s="9"/>
      <c r="F5" s="9"/>
      <c r="G5" s="9"/>
      <c r="H5" s="9"/>
      <c r="I5" s="9"/>
      <c r="J5" t="s">
        <v>8</v>
      </c>
      <c r="K5" s="9"/>
      <c r="L5" s="9"/>
      <c r="M5" s="48"/>
      <c r="N5"/>
    </row>
    <row r="6" spans="1:14" x14ac:dyDescent="0.15">
      <c r="A6" s="4"/>
      <c r="B6" s="9"/>
      <c r="C6" s="9"/>
      <c r="D6" s="9" t="s">
        <v>77</v>
      </c>
      <c r="E6" s="9"/>
      <c r="F6" s="9"/>
      <c r="G6" s="9"/>
      <c r="H6" s="9"/>
      <c r="I6" s="9"/>
      <c r="J6" s="9" t="s">
        <v>40</v>
      </c>
      <c r="L6" s="9"/>
      <c r="M6" s="48"/>
      <c r="N6"/>
    </row>
    <row r="7" spans="1:14" ht="13.5" customHeight="1" x14ac:dyDescent="0.15">
      <c r="A7" s="4"/>
      <c r="B7" s="9"/>
      <c r="C7" s="9"/>
      <c r="D7" s="9"/>
      <c r="E7" s="9"/>
      <c r="F7" s="168" t="s">
        <v>91</v>
      </c>
      <c r="G7" s="168"/>
      <c r="H7" s="168"/>
      <c r="I7" s="168"/>
      <c r="J7" s="9" t="s">
        <v>78</v>
      </c>
      <c r="L7" s="9"/>
      <c r="M7" s="48"/>
      <c r="N7"/>
    </row>
    <row r="8" spans="1:14" ht="18.75" customHeight="1" x14ac:dyDescent="0.2">
      <c r="A8" s="4"/>
      <c r="B8" s="9"/>
      <c r="C8" s="9"/>
      <c r="D8" s="17" t="s">
        <v>14</v>
      </c>
      <c r="E8" s="16"/>
      <c r="F8" s="168"/>
      <c r="G8" s="168"/>
      <c r="H8" s="168"/>
      <c r="I8" s="168"/>
      <c r="J8" t="s">
        <v>84</v>
      </c>
      <c r="K8" s="9"/>
      <c r="L8" s="9"/>
      <c r="M8" s="48"/>
      <c r="N8"/>
    </row>
    <row r="9" spans="1:14" ht="13.5" customHeight="1" x14ac:dyDescent="0.15">
      <c r="A9" s="4"/>
      <c r="B9" s="9"/>
      <c r="C9" s="9"/>
      <c r="D9" s="9"/>
      <c r="E9" s="9"/>
      <c r="F9" s="23"/>
      <c r="G9" s="23"/>
      <c r="H9" s="23"/>
      <c r="I9" s="23"/>
      <c r="J9" s="9" t="s">
        <v>79</v>
      </c>
      <c r="K9" s="9"/>
      <c r="L9" s="9"/>
      <c r="M9" s="48"/>
      <c r="N9"/>
    </row>
    <row r="10" spans="1:14" ht="17.25" x14ac:dyDescent="0.2">
      <c r="A10" s="4"/>
      <c r="B10" s="9"/>
      <c r="C10" s="9"/>
      <c r="D10" s="17" t="s">
        <v>17</v>
      </c>
      <c r="E10" s="16"/>
      <c r="F10" s="165">
        <f>+'見積書作成例(2)'!K53</f>
        <v>1353000</v>
      </c>
      <c r="G10" s="165"/>
      <c r="H10" s="28" t="s">
        <v>19</v>
      </c>
      <c r="I10" s="28"/>
      <c r="J10" s="9"/>
      <c r="K10" s="9"/>
      <c r="L10" s="9"/>
      <c r="M10" s="48"/>
      <c r="N10"/>
    </row>
    <row r="11" spans="1:14" ht="17.25" x14ac:dyDescent="0.2">
      <c r="A11" s="4"/>
      <c r="B11" s="9"/>
      <c r="C11" s="9"/>
      <c r="D11" s="18"/>
      <c r="E11" s="9"/>
      <c r="F11" s="24"/>
      <c r="G11" s="24"/>
      <c r="H11" s="29"/>
      <c r="I11" s="29"/>
      <c r="J11" s="9"/>
      <c r="K11" s="9"/>
      <c r="L11" s="9"/>
      <c r="M11" s="48"/>
      <c r="N11"/>
    </row>
    <row r="12" spans="1:14" ht="17.25" x14ac:dyDescent="0.2">
      <c r="A12" s="4"/>
      <c r="B12" s="9"/>
      <c r="C12" s="9"/>
      <c r="D12" s="17" t="s">
        <v>1</v>
      </c>
      <c r="E12" s="16"/>
      <c r="F12" s="166">
        <f>+'見積書作成例(2)'!K59</f>
        <v>200000</v>
      </c>
      <c r="G12" s="166"/>
      <c r="H12" s="30" t="s">
        <v>19</v>
      </c>
      <c r="I12" s="30"/>
      <c r="J12" s="9"/>
      <c r="K12" s="9"/>
      <c r="L12" s="9"/>
      <c r="M12" s="48"/>
      <c r="N12"/>
    </row>
    <row r="13" spans="1:14" x14ac:dyDescent="0.15">
      <c r="A13" s="3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53"/>
      <c r="N13"/>
    </row>
    <row r="14" spans="1:14" ht="17.25" x14ac:dyDescent="0.2">
      <c r="A14" s="167" t="s">
        <v>24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/>
    </row>
    <row r="15" spans="1:14" x14ac:dyDescent="0.15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53"/>
      <c r="N15"/>
    </row>
    <row r="16" spans="1:14" x14ac:dyDescent="0.15">
      <c r="A16" s="4"/>
      <c r="B16" s="169" t="s">
        <v>25</v>
      </c>
      <c r="C16" s="169"/>
      <c r="D16" s="170" t="s">
        <v>9</v>
      </c>
      <c r="E16" s="170"/>
      <c r="F16" s="170"/>
      <c r="G16" s="170"/>
      <c r="H16" s="170"/>
      <c r="I16" s="171" t="s">
        <v>26</v>
      </c>
      <c r="J16" s="171" t="s">
        <v>6</v>
      </c>
      <c r="K16" s="172" t="s">
        <v>27</v>
      </c>
      <c r="L16" s="172"/>
      <c r="M16" s="48"/>
      <c r="N16"/>
    </row>
    <row r="17" spans="1:14" x14ac:dyDescent="0.15">
      <c r="A17" s="4"/>
      <c r="B17" s="169"/>
      <c r="C17" s="169"/>
      <c r="D17" s="170"/>
      <c r="E17" s="170"/>
      <c r="F17" s="170"/>
      <c r="G17" s="170"/>
      <c r="H17" s="170"/>
      <c r="I17" s="171"/>
      <c r="J17" s="171"/>
      <c r="K17" s="172"/>
      <c r="L17" s="172"/>
      <c r="M17" s="48"/>
      <c r="N17"/>
    </row>
    <row r="18" spans="1:14" x14ac:dyDescent="0.15">
      <c r="A18" s="4"/>
      <c r="B18" s="10">
        <v>1</v>
      </c>
      <c r="C18" s="14"/>
      <c r="D18" s="19"/>
      <c r="E18" s="14" t="s">
        <v>20</v>
      </c>
      <c r="F18" s="14"/>
      <c r="G18" s="14"/>
      <c r="H18" s="14"/>
      <c r="I18" s="31" t="s">
        <v>28</v>
      </c>
      <c r="J18" s="37">
        <v>0</v>
      </c>
      <c r="K18" s="39" t="s">
        <v>29</v>
      </c>
      <c r="L18" s="48"/>
      <c r="M18" s="48"/>
      <c r="N18"/>
    </row>
    <row r="19" spans="1:14" x14ac:dyDescent="0.15">
      <c r="A19" s="4"/>
      <c r="B19" s="11"/>
      <c r="C19" s="15"/>
      <c r="D19" s="20"/>
      <c r="E19" s="15"/>
      <c r="F19" s="15"/>
      <c r="G19" s="15"/>
      <c r="H19" s="15"/>
      <c r="I19" s="32"/>
      <c r="J19" s="38"/>
      <c r="K19" s="40"/>
      <c r="L19" s="49"/>
      <c r="M19" s="48"/>
      <c r="N19"/>
    </row>
    <row r="20" spans="1:14" x14ac:dyDescent="0.15">
      <c r="A20" s="4"/>
      <c r="B20" s="10">
        <v>2</v>
      </c>
      <c r="C20" s="14"/>
      <c r="D20" s="19"/>
      <c r="E20" s="14" t="s">
        <v>12</v>
      </c>
      <c r="F20" s="14"/>
      <c r="G20" s="14"/>
      <c r="H20" s="14"/>
      <c r="I20" s="33" t="s">
        <v>28</v>
      </c>
      <c r="J20" s="37">
        <f>SUM('見積書作成例(2)'!K53)</f>
        <v>1353000</v>
      </c>
      <c r="K20" s="39"/>
      <c r="L20" s="48"/>
      <c r="M20" s="48"/>
    </row>
    <row r="21" spans="1:14" x14ac:dyDescent="0.15">
      <c r="A21" s="4"/>
      <c r="B21" s="11"/>
      <c r="C21" s="15"/>
      <c r="D21" s="20"/>
      <c r="E21" s="15"/>
      <c r="F21" s="15"/>
      <c r="G21" s="15"/>
      <c r="H21" s="15"/>
      <c r="I21" s="32"/>
      <c r="J21" s="38"/>
      <c r="K21" s="41"/>
      <c r="L21" s="50"/>
      <c r="M21" s="48"/>
    </row>
    <row r="22" spans="1:14" x14ac:dyDescent="0.15">
      <c r="A22" s="4"/>
      <c r="B22" s="10">
        <v>3</v>
      </c>
      <c r="C22" s="14"/>
      <c r="D22" s="19"/>
      <c r="E22" s="14" t="s">
        <v>31</v>
      </c>
      <c r="F22" s="14"/>
      <c r="G22" s="14"/>
      <c r="H22" s="14"/>
      <c r="I22" s="33" t="s">
        <v>28</v>
      </c>
      <c r="J22" s="37">
        <v>0</v>
      </c>
      <c r="K22" s="39" t="s">
        <v>93</v>
      </c>
      <c r="L22" s="48"/>
      <c r="M22" s="48"/>
    </row>
    <row r="23" spans="1:14" x14ac:dyDescent="0.15">
      <c r="A23" s="4"/>
      <c r="B23" s="11"/>
      <c r="C23" s="15"/>
      <c r="D23" s="20"/>
      <c r="E23" s="15"/>
      <c r="F23" s="15"/>
      <c r="G23" s="15"/>
      <c r="H23" s="15"/>
      <c r="I23" s="32"/>
      <c r="J23" s="38"/>
      <c r="K23" s="41"/>
      <c r="L23" s="50"/>
      <c r="M23" s="48"/>
    </row>
    <row r="24" spans="1:14" x14ac:dyDescent="0.15">
      <c r="A24" s="4"/>
      <c r="B24" s="10">
        <v>4</v>
      </c>
      <c r="C24" s="14"/>
      <c r="D24" s="19"/>
      <c r="E24" s="14" t="s">
        <v>32</v>
      </c>
      <c r="F24" s="14"/>
      <c r="G24" s="14"/>
      <c r="H24" s="14"/>
      <c r="I24" s="33" t="s">
        <v>28</v>
      </c>
      <c r="J24" s="37">
        <v>0</v>
      </c>
      <c r="K24" s="39" t="s">
        <v>29</v>
      </c>
      <c r="L24" s="48"/>
      <c r="M24" s="48"/>
    </row>
    <row r="25" spans="1:14" x14ac:dyDescent="0.15">
      <c r="A25" s="4"/>
      <c r="B25" s="11"/>
      <c r="C25" s="15"/>
      <c r="D25" s="163"/>
      <c r="E25" s="163"/>
      <c r="F25" s="163"/>
      <c r="G25" s="163"/>
      <c r="H25" s="163"/>
      <c r="I25" s="32"/>
      <c r="J25" s="38"/>
      <c r="K25" s="42"/>
      <c r="L25" s="50"/>
      <c r="M25" s="48"/>
    </row>
    <row r="26" spans="1:14" x14ac:dyDescent="0.15">
      <c r="A26" s="4"/>
      <c r="B26" s="4"/>
      <c r="C26" s="9"/>
      <c r="D26" s="21"/>
      <c r="E26" s="9"/>
      <c r="F26" s="9"/>
      <c r="G26" s="9"/>
      <c r="H26" s="9"/>
      <c r="I26" s="34"/>
      <c r="J26" s="34"/>
      <c r="K26" s="9"/>
      <c r="L26" s="48"/>
      <c r="M26" s="48"/>
    </row>
    <row r="27" spans="1:14" x14ac:dyDescent="0.15">
      <c r="A27" s="4"/>
      <c r="B27" s="11"/>
      <c r="C27" s="15"/>
      <c r="D27" s="163"/>
      <c r="E27" s="163"/>
      <c r="F27" s="163"/>
      <c r="G27" s="163"/>
      <c r="H27" s="163"/>
      <c r="I27" s="32"/>
      <c r="J27" s="35"/>
      <c r="K27" s="42"/>
      <c r="L27" s="50"/>
      <c r="M27" s="48"/>
    </row>
    <row r="28" spans="1:14" x14ac:dyDescent="0.15">
      <c r="A28" s="4"/>
      <c r="B28" s="10"/>
      <c r="C28" s="14"/>
      <c r="D28" s="19"/>
      <c r="E28" s="14"/>
      <c r="F28" s="14"/>
      <c r="G28" s="14"/>
      <c r="H28" s="14"/>
      <c r="I28" s="33"/>
      <c r="J28" s="34"/>
      <c r="K28" s="9"/>
      <c r="L28" s="48"/>
      <c r="M28" s="48"/>
    </row>
    <row r="29" spans="1:14" x14ac:dyDescent="0.15">
      <c r="A29" s="4"/>
      <c r="B29" s="11"/>
      <c r="C29" s="15"/>
      <c r="D29" s="163" t="s">
        <v>33</v>
      </c>
      <c r="E29" s="163"/>
      <c r="F29" s="163"/>
      <c r="G29" s="163"/>
      <c r="H29" s="163"/>
      <c r="I29" s="32"/>
      <c r="J29" s="35">
        <f>SUM(J18:J25)</f>
        <v>1353000</v>
      </c>
      <c r="K29" s="42"/>
      <c r="L29" s="50"/>
      <c r="M29" s="48"/>
    </row>
    <row r="30" spans="1:14" x14ac:dyDescent="0.15">
      <c r="A30" s="4"/>
      <c r="B30" s="10"/>
      <c r="C30" s="14"/>
      <c r="D30" s="19"/>
      <c r="E30" s="9"/>
      <c r="F30" s="9"/>
      <c r="G30" s="9"/>
      <c r="H30" s="9"/>
      <c r="I30" s="34"/>
      <c r="J30" s="34"/>
      <c r="K30" s="9"/>
      <c r="L30" s="48"/>
      <c r="M30" s="48"/>
    </row>
    <row r="31" spans="1:14" x14ac:dyDescent="0.15">
      <c r="A31" s="4"/>
      <c r="B31" s="11"/>
      <c r="C31" s="15"/>
      <c r="D31" s="163"/>
      <c r="E31" s="163"/>
      <c r="F31" s="163"/>
      <c r="G31" s="163"/>
      <c r="H31" s="163"/>
      <c r="I31" s="35"/>
      <c r="J31" s="35"/>
      <c r="K31" s="42"/>
      <c r="L31" s="50"/>
      <c r="M31" s="48"/>
    </row>
    <row r="32" spans="1:14" x14ac:dyDescent="0.15">
      <c r="A32" s="4"/>
      <c r="B32" s="4"/>
      <c r="C32" s="9"/>
      <c r="D32" s="21"/>
      <c r="E32" s="9"/>
      <c r="F32" s="14"/>
      <c r="G32" s="14"/>
      <c r="H32" s="14"/>
      <c r="I32" s="34"/>
      <c r="J32" s="34"/>
      <c r="K32" s="9"/>
      <c r="L32" s="48"/>
      <c r="M32" s="48"/>
    </row>
    <row r="33" spans="1:13" x14ac:dyDescent="0.15">
      <c r="A33" s="4"/>
      <c r="B33" s="11"/>
      <c r="C33" s="15"/>
      <c r="D33" s="163"/>
      <c r="E33" s="163"/>
      <c r="F33" s="163"/>
      <c r="G33" s="163"/>
      <c r="H33" s="163"/>
      <c r="I33" s="35"/>
      <c r="J33" s="35"/>
      <c r="K33" s="41"/>
      <c r="L33" s="50"/>
      <c r="M33" s="48"/>
    </row>
    <row r="34" spans="1:13" x14ac:dyDescent="0.15">
      <c r="A34" s="4"/>
      <c r="B34" s="4"/>
      <c r="C34" s="9"/>
      <c r="D34" s="21"/>
      <c r="E34" s="14"/>
      <c r="F34" s="14"/>
      <c r="G34" s="14"/>
      <c r="H34" s="14"/>
      <c r="I34" s="34"/>
      <c r="J34" s="34"/>
      <c r="K34" s="9"/>
      <c r="L34" s="48"/>
      <c r="M34" s="48"/>
    </row>
    <row r="35" spans="1:13" x14ac:dyDescent="0.15">
      <c r="A35" s="4"/>
      <c r="B35" s="11"/>
      <c r="C35" s="15"/>
      <c r="D35" s="163"/>
      <c r="E35" s="163"/>
      <c r="F35" s="163"/>
      <c r="G35" s="163"/>
      <c r="H35" s="163"/>
      <c r="I35" s="35"/>
      <c r="J35" s="35"/>
      <c r="K35" s="43"/>
      <c r="L35" s="49"/>
      <c r="M35" s="48"/>
    </row>
    <row r="36" spans="1:13" x14ac:dyDescent="0.15">
      <c r="A36" s="4"/>
      <c r="B36" s="10"/>
      <c r="C36" s="14"/>
      <c r="D36" s="19"/>
      <c r="E36" s="14"/>
      <c r="F36" s="9"/>
      <c r="G36" s="9"/>
      <c r="H36" s="9"/>
      <c r="I36" s="34"/>
      <c r="J36" s="34"/>
      <c r="K36" s="9"/>
      <c r="L36" s="48"/>
      <c r="M36" s="48"/>
    </row>
    <row r="37" spans="1:13" x14ac:dyDescent="0.15">
      <c r="A37" s="4"/>
      <c r="B37" s="11"/>
      <c r="C37" s="15"/>
      <c r="D37" s="20"/>
      <c r="E37" s="15"/>
      <c r="F37" s="15"/>
      <c r="G37" s="15"/>
      <c r="H37" s="15"/>
      <c r="I37" s="35"/>
      <c r="J37" s="35"/>
      <c r="K37" s="43"/>
      <c r="L37" s="49"/>
      <c r="M37" s="48"/>
    </row>
    <row r="38" spans="1:13" x14ac:dyDescent="0.15">
      <c r="A38" s="4"/>
      <c r="B38" s="10"/>
      <c r="C38" s="14"/>
      <c r="D38" s="19"/>
      <c r="E38" s="9"/>
      <c r="F38" s="14"/>
      <c r="G38" s="14"/>
      <c r="H38" s="14"/>
      <c r="I38" s="34"/>
      <c r="J38" s="34"/>
      <c r="K38" s="9"/>
      <c r="L38" s="48"/>
      <c r="M38" s="48"/>
    </row>
    <row r="39" spans="1:13" x14ac:dyDescent="0.15">
      <c r="A39" s="4"/>
      <c r="B39" s="11"/>
      <c r="C39" s="15"/>
      <c r="D39" s="20"/>
      <c r="E39" s="15"/>
      <c r="F39" s="15"/>
      <c r="G39" s="15"/>
      <c r="H39" s="15"/>
      <c r="I39" s="35"/>
      <c r="J39" s="35"/>
      <c r="K39" s="43"/>
      <c r="L39" s="49"/>
      <c r="M39" s="48"/>
    </row>
    <row r="40" spans="1:13" x14ac:dyDescent="0.15">
      <c r="A40" s="4"/>
      <c r="B40" s="4"/>
      <c r="C40" s="9"/>
      <c r="D40" s="21"/>
      <c r="E40" s="14"/>
      <c r="F40" s="9"/>
      <c r="G40" s="9"/>
      <c r="H40" s="9"/>
      <c r="I40" s="34"/>
      <c r="J40" s="34"/>
      <c r="K40" s="9"/>
      <c r="L40" s="48"/>
      <c r="M40" s="48"/>
    </row>
    <row r="41" spans="1:13" x14ac:dyDescent="0.15">
      <c r="A41" s="4"/>
      <c r="B41" s="11"/>
      <c r="C41" s="15"/>
      <c r="D41" s="20"/>
      <c r="E41" s="15"/>
      <c r="F41" s="15"/>
      <c r="G41" s="15"/>
      <c r="H41" s="15"/>
      <c r="I41" s="35"/>
      <c r="J41" s="35"/>
      <c r="K41" s="43"/>
      <c r="L41" s="49"/>
      <c r="M41" s="48"/>
    </row>
    <row r="42" spans="1:13" x14ac:dyDescent="0.15">
      <c r="A42" s="4"/>
      <c r="B42" s="10"/>
      <c r="C42" s="14"/>
      <c r="D42" s="19"/>
      <c r="E42" s="9"/>
      <c r="F42" s="14"/>
      <c r="G42" s="14"/>
      <c r="H42" s="14"/>
      <c r="I42" s="34"/>
      <c r="J42" s="34"/>
      <c r="K42" s="9"/>
      <c r="L42" s="48"/>
      <c r="M42" s="48"/>
    </row>
    <row r="43" spans="1:13" x14ac:dyDescent="0.15">
      <c r="A43" s="4"/>
      <c r="B43" s="11"/>
      <c r="C43" s="15"/>
      <c r="D43" s="20"/>
      <c r="E43" s="15"/>
      <c r="F43" s="15"/>
      <c r="G43" s="15"/>
      <c r="H43" s="15"/>
      <c r="I43" s="35"/>
      <c r="J43" s="35"/>
      <c r="K43" s="43"/>
      <c r="L43" s="49"/>
      <c r="M43" s="48"/>
    </row>
    <row r="44" spans="1:13" x14ac:dyDescent="0.15">
      <c r="A44" s="4"/>
      <c r="B44" s="4"/>
      <c r="C44" s="9"/>
      <c r="D44" s="21"/>
      <c r="E44" s="14"/>
      <c r="F44" s="9"/>
      <c r="G44" s="9"/>
      <c r="H44" s="9"/>
      <c r="I44" s="34"/>
      <c r="J44" s="34"/>
      <c r="K44" s="9"/>
      <c r="L44" s="48"/>
      <c r="M44" s="48"/>
    </row>
    <row r="45" spans="1:13" x14ac:dyDescent="0.15">
      <c r="A45" s="4"/>
      <c r="B45" s="11"/>
      <c r="C45" s="15"/>
      <c r="D45" s="20"/>
      <c r="E45" s="15"/>
      <c r="F45" s="15"/>
      <c r="G45" s="15"/>
      <c r="H45" s="15"/>
      <c r="I45" s="35"/>
      <c r="J45" s="35"/>
      <c r="K45" s="43"/>
      <c r="L45" s="49"/>
      <c r="M45" s="48"/>
    </row>
    <row r="46" spans="1:13" x14ac:dyDescent="0.15">
      <c r="A46" s="4"/>
      <c r="B46" s="10"/>
      <c r="C46" s="14"/>
      <c r="D46" s="19"/>
      <c r="E46" s="9"/>
      <c r="F46" s="14"/>
      <c r="G46" s="14"/>
      <c r="H46" s="14"/>
      <c r="I46" s="34"/>
      <c r="J46" s="34"/>
      <c r="K46" s="9"/>
      <c r="L46" s="48"/>
      <c r="M46" s="48"/>
    </row>
    <row r="47" spans="1:13" x14ac:dyDescent="0.15">
      <c r="A47" s="4"/>
      <c r="B47" s="11"/>
      <c r="C47" s="15"/>
      <c r="D47" s="20"/>
      <c r="E47" s="15"/>
      <c r="F47" s="15"/>
      <c r="G47" s="15"/>
      <c r="H47" s="15"/>
      <c r="I47" s="35"/>
      <c r="J47" s="35"/>
      <c r="K47" s="43"/>
      <c r="L47" s="49"/>
      <c r="M47" s="48"/>
    </row>
    <row r="48" spans="1:13" x14ac:dyDescent="0.15">
      <c r="A48" s="4"/>
      <c r="B48" s="4"/>
      <c r="C48" s="9"/>
      <c r="D48" s="21"/>
      <c r="E48" s="14"/>
      <c r="F48" s="14"/>
      <c r="G48" s="14"/>
      <c r="H48" s="14"/>
      <c r="I48" s="34"/>
      <c r="J48" s="34"/>
      <c r="K48" s="9"/>
      <c r="L48" s="48"/>
      <c r="M48" s="48"/>
    </row>
    <row r="49" spans="1:13" x14ac:dyDescent="0.15">
      <c r="A49" s="4"/>
      <c r="B49" s="11"/>
      <c r="C49" s="15"/>
      <c r="D49" s="20"/>
      <c r="E49" s="15"/>
      <c r="F49" s="15"/>
      <c r="G49" s="15"/>
      <c r="H49" s="15"/>
      <c r="I49" s="35"/>
      <c r="J49" s="35"/>
      <c r="K49" s="43"/>
      <c r="L49" s="49"/>
      <c r="M49" s="48"/>
    </row>
    <row r="50" spans="1:13" x14ac:dyDescent="0.15">
      <c r="A50" s="4"/>
      <c r="B50" s="10"/>
      <c r="C50" s="14"/>
      <c r="D50" s="19"/>
      <c r="E50" s="14"/>
      <c r="F50" s="9"/>
      <c r="G50" s="9"/>
      <c r="H50" s="9"/>
      <c r="I50" s="34"/>
      <c r="J50" s="34"/>
      <c r="K50" s="9"/>
      <c r="L50" s="48"/>
      <c r="M50" s="48"/>
    </row>
    <row r="51" spans="1:13" x14ac:dyDescent="0.15">
      <c r="A51" s="4"/>
      <c r="B51" s="11"/>
      <c r="C51" s="15"/>
      <c r="D51" s="20"/>
      <c r="E51" s="15"/>
      <c r="F51" s="15"/>
      <c r="G51" s="15"/>
      <c r="H51" s="15"/>
      <c r="I51" s="35"/>
      <c r="J51" s="35"/>
      <c r="K51" s="43"/>
      <c r="L51" s="49"/>
      <c r="M51" s="48"/>
    </row>
    <row r="52" spans="1:13" x14ac:dyDescent="0.15">
      <c r="A52" s="4"/>
      <c r="B52" s="4"/>
      <c r="C52" s="9"/>
      <c r="D52" s="21"/>
      <c r="E52" s="9"/>
      <c r="F52" s="9"/>
      <c r="G52" s="9"/>
      <c r="H52" s="9"/>
      <c r="I52" s="34"/>
      <c r="J52" s="34"/>
      <c r="K52" s="9"/>
      <c r="L52" s="48"/>
      <c r="M52" s="48"/>
    </row>
    <row r="53" spans="1:13" x14ac:dyDescent="0.15">
      <c r="A53" s="4"/>
      <c r="B53" s="11"/>
      <c r="C53" s="15"/>
      <c r="D53" s="20"/>
      <c r="E53" s="15"/>
      <c r="F53" s="15"/>
      <c r="G53" s="15"/>
      <c r="H53" s="15"/>
      <c r="I53" s="35"/>
      <c r="J53" s="35"/>
      <c r="K53" s="43"/>
      <c r="L53" s="49"/>
      <c r="M53" s="48"/>
    </row>
    <row r="54" spans="1:13" x14ac:dyDescent="0.15">
      <c r="A54" s="4"/>
      <c r="B54" s="4"/>
      <c r="C54" s="9"/>
      <c r="D54" s="21"/>
      <c r="E54" s="9"/>
      <c r="F54" s="9"/>
      <c r="G54" s="9"/>
      <c r="H54" s="9"/>
      <c r="I54" s="34"/>
      <c r="J54" s="34"/>
      <c r="K54" s="9"/>
      <c r="L54" s="48"/>
      <c r="M54" s="48"/>
    </row>
    <row r="55" spans="1:13" x14ac:dyDescent="0.15">
      <c r="A55" s="4"/>
      <c r="B55" s="11"/>
      <c r="C55" s="15"/>
      <c r="D55" s="20"/>
      <c r="E55" s="15"/>
      <c r="F55" s="15"/>
      <c r="G55" s="15"/>
      <c r="H55" s="15"/>
      <c r="I55" s="35"/>
      <c r="J55" s="35"/>
      <c r="K55" s="43"/>
      <c r="L55" s="49"/>
      <c r="M55" s="48"/>
    </row>
    <row r="56" spans="1:13" x14ac:dyDescent="0.15">
      <c r="A56" s="4"/>
      <c r="B56" s="4"/>
      <c r="C56" s="9"/>
      <c r="D56" s="21"/>
      <c r="E56" s="9"/>
      <c r="F56" s="25"/>
      <c r="G56" s="9"/>
      <c r="H56" s="9"/>
      <c r="I56" s="34"/>
      <c r="J56" s="34"/>
      <c r="K56" s="9"/>
      <c r="L56" s="48"/>
      <c r="M56" s="48"/>
    </row>
    <row r="57" spans="1:13" x14ac:dyDescent="0.15">
      <c r="A57" s="5"/>
      <c r="B57" s="12"/>
      <c r="C57" s="16"/>
      <c r="D57" s="22"/>
      <c r="E57" s="16"/>
      <c r="F57" s="26"/>
      <c r="G57" s="16"/>
      <c r="H57" s="16"/>
      <c r="I57" s="36"/>
      <c r="J57" s="36"/>
      <c r="K57" s="44"/>
      <c r="L57" s="51"/>
      <c r="M57" s="5"/>
    </row>
    <row r="58" spans="1:13" x14ac:dyDescent="0.15">
      <c r="A58" s="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54"/>
    </row>
  </sheetData>
  <mergeCells count="16">
    <mergeCell ref="A3:M3"/>
    <mergeCell ref="F10:G10"/>
    <mergeCell ref="F12:G12"/>
    <mergeCell ref="A14:M14"/>
    <mergeCell ref="D25:H25"/>
    <mergeCell ref="F7:I8"/>
    <mergeCell ref="B16:C17"/>
    <mergeCell ref="D16:H17"/>
    <mergeCell ref="I16:I17"/>
    <mergeCell ref="J16:J17"/>
    <mergeCell ref="K16:L17"/>
    <mergeCell ref="D27:H27"/>
    <mergeCell ref="D29:H29"/>
    <mergeCell ref="D31:H31"/>
    <mergeCell ref="D33:H33"/>
    <mergeCell ref="D35:H35"/>
  </mergeCells>
  <phoneticPr fontId="2"/>
  <pageMargins left="0.7" right="0.7" top="0.75" bottom="0.75" header="0.51180555555555496" footer="0.51180555555555496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2"/>
  <sheetViews>
    <sheetView tabSelected="1" view="pageBreakPreview" zoomScaleSheetLayoutView="100" workbookViewId="0">
      <selection activeCell="H28" sqref="H28"/>
    </sheetView>
  </sheetViews>
  <sheetFormatPr defaultRowHeight="13.5" x14ac:dyDescent="0.15"/>
  <cols>
    <col min="1" max="1" width="2.625" style="55" customWidth="1"/>
    <col min="2" max="2" width="2.875" style="56" customWidth="1"/>
    <col min="3" max="3" width="1.125" style="55" customWidth="1"/>
    <col min="4" max="4" width="10.375" style="55" customWidth="1"/>
    <col min="5" max="5" width="15.25" style="55" customWidth="1"/>
    <col min="6" max="6" width="0.875" style="55" customWidth="1"/>
    <col min="7" max="7" width="22.625" style="55" customWidth="1"/>
    <col min="8" max="8" width="6.25" style="57" customWidth="1"/>
    <col min="9" max="9" width="5.125" style="58" customWidth="1"/>
    <col min="10" max="10" width="7.375" style="59" customWidth="1"/>
    <col min="11" max="11" width="8.875" style="59" customWidth="1"/>
    <col min="12" max="12" width="12.875" style="55" customWidth="1"/>
    <col min="13" max="14" width="3.875" style="55" customWidth="1"/>
    <col min="15" max="15" width="9" style="60" customWidth="1"/>
    <col min="16" max="23" width="9" style="61" customWidth="1"/>
    <col min="24" max="25" width="8.75" customWidth="1"/>
    <col min="26" max="30" width="7" style="55" customWidth="1"/>
    <col min="31" max="257" width="9" style="55" customWidth="1"/>
    <col min="258" max="258" width="2.875" style="55" customWidth="1"/>
    <col min="259" max="259" width="1.125" style="55" customWidth="1"/>
    <col min="260" max="260" width="10.375" style="55" customWidth="1"/>
    <col min="261" max="261" width="9.625" style="55" customWidth="1"/>
    <col min="262" max="262" width="0.875" style="55" customWidth="1"/>
    <col min="263" max="263" width="18.625" style="55" customWidth="1"/>
    <col min="264" max="264" width="6.25" style="55" customWidth="1"/>
    <col min="265" max="265" width="5.125" style="55" customWidth="1"/>
    <col min="266" max="266" width="7.375" style="55" customWidth="1"/>
    <col min="267" max="267" width="8.875" style="55" customWidth="1"/>
    <col min="268" max="269" width="5.875" style="55" customWidth="1"/>
    <col min="270" max="270" width="3.875" style="55" customWidth="1"/>
    <col min="271" max="286" width="7" style="55" customWidth="1"/>
    <col min="287" max="513" width="9" style="55" customWidth="1"/>
    <col min="514" max="514" width="2.875" style="55" customWidth="1"/>
    <col min="515" max="515" width="1.125" style="55" customWidth="1"/>
    <col min="516" max="516" width="10.375" style="55" customWidth="1"/>
    <col min="517" max="517" width="9.625" style="55" customWidth="1"/>
    <col min="518" max="518" width="0.875" style="55" customWidth="1"/>
    <col min="519" max="519" width="18.625" style="55" customWidth="1"/>
    <col min="520" max="520" width="6.25" style="55" customWidth="1"/>
    <col min="521" max="521" width="5.125" style="55" customWidth="1"/>
    <col min="522" max="522" width="7.375" style="55" customWidth="1"/>
    <col min="523" max="523" width="8.875" style="55" customWidth="1"/>
    <col min="524" max="525" width="5.875" style="55" customWidth="1"/>
    <col min="526" max="526" width="3.875" style="55" customWidth="1"/>
    <col min="527" max="542" width="7" style="55" customWidth="1"/>
    <col min="543" max="769" width="9" style="55" customWidth="1"/>
    <col min="770" max="770" width="2.875" style="55" customWidth="1"/>
    <col min="771" max="771" width="1.125" style="55" customWidth="1"/>
    <col min="772" max="772" width="10.375" style="55" customWidth="1"/>
    <col min="773" max="773" width="9.625" style="55" customWidth="1"/>
    <col min="774" max="774" width="0.875" style="55" customWidth="1"/>
    <col min="775" max="775" width="18.625" style="55" customWidth="1"/>
    <col min="776" max="776" width="6.25" style="55" customWidth="1"/>
    <col min="777" max="777" width="5.125" style="55" customWidth="1"/>
    <col min="778" max="778" width="7.375" style="55" customWidth="1"/>
    <col min="779" max="779" width="8.875" style="55" customWidth="1"/>
    <col min="780" max="781" width="5.875" style="55" customWidth="1"/>
    <col min="782" max="782" width="3.875" style="55" customWidth="1"/>
    <col min="783" max="798" width="7" style="55" customWidth="1"/>
    <col min="799" max="1025" width="9" style="55" customWidth="1"/>
  </cols>
  <sheetData>
    <row r="1" spans="2:1025" ht="12" customHeight="1" x14ac:dyDescent="0.15">
      <c r="D1" s="78" t="str">
        <f>+'見積書作成例(1)'!F7</f>
        <v>南風原　花子　邸
省エネ改修工事（屋根断熱工事）</v>
      </c>
      <c r="M1" s="150"/>
      <c r="N1" s="61"/>
      <c r="O1" s="61"/>
      <c r="R1"/>
      <c r="S1"/>
      <c r="T1" s="55"/>
      <c r="U1" s="55"/>
      <c r="V1" s="55"/>
      <c r="W1" s="55"/>
      <c r="X1" s="55"/>
      <c r="Y1" s="55"/>
      <c r="AMF1"/>
      <c r="AMG1"/>
      <c r="AMH1"/>
      <c r="AMI1"/>
      <c r="AMJ1"/>
      <c r="AMK1"/>
    </row>
    <row r="2" spans="2:1025" ht="9" customHeight="1" x14ac:dyDescent="0.15">
      <c r="B2" s="62"/>
      <c r="C2" s="69"/>
      <c r="D2" s="69"/>
      <c r="E2" s="69"/>
      <c r="F2" s="69"/>
      <c r="G2" s="69"/>
      <c r="H2" s="100"/>
      <c r="I2" s="115"/>
      <c r="J2" s="120"/>
      <c r="K2" s="120"/>
      <c r="L2" s="137"/>
      <c r="M2" s="150"/>
      <c r="N2" s="61"/>
      <c r="O2" s="61"/>
      <c r="R2"/>
      <c r="S2"/>
      <c r="T2" s="55"/>
      <c r="U2" s="55"/>
      <c r="V2" s="55"/>
      <c r="W2" s="55"/>
      <c r="X2" s="55"/>
      <c r="Y2" s="55"/>
      <c r="AMF2"/>
      <c r="AMG2"/>
      <c r="AMH2"/>
      <c r="AMI2"/>
      <c r="AMJ2"/>
      <c r="AMK2"/>
    </row>
    <row r="3" spans="2:1025" ht="21" customHeight="1" x14ac:dyDescent="0.2">
      <c r="B3" s="173" t="s">
        <v>10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50"/>
      <c r="N3" s="61"/>
      <c r="O3" s="61"/>
      <c r="R3"/>
      <c r="S3"/>
      <c r="T3" s="55"/>
      <c r="U3" s="55"/>
      <c r="V3" s="55"/>
      <c r="W3" s="55"/>
      <c r="X3" s="55"/>
      <c r="Y3" s="55"/>
      <c r="AMF3"/>
      <c r="AMG3"/>
      <c r="AMH3"/>
      <c r="AMI3"/>
      <c r="AMJ3"/>
      <c r="AMK3"/>
    </row>
    <row r="4" spans="2:1025" ht="9" customHeight="1" x14ac:dyDescent="0.15">
      <c r="B4" s="63"/>
      <c r="C4" s="70"/>
      <c r="D4" s="70"/>
      <c r="E4" s="70"/>
      <c r="F4" s="70"/>
      <c r="G4" s="70"/>
      <c r="I4" s="116"/>
      <c r="L4" s="138"/>
      <c r="M4" s="150"/>
      <c r="N4" s="61"/>
      <c r="O4" s="61"/>
      <c r="R4"/>
      <c r="S4"/>
      <c r="T4" s="55"/>
      <c r="U4" s="55"/>
      <c r="V4" s="55"/>
      <c r="W4" s="55"/>
      <c r="X4" s="55"/>
      <c r="Y4" s="55"/>
      <c r="AMF4"/>
      <c r="AMG4"/>
      <c r="AMH4"/>
      <c r="AMI4"/>
      <c r="AMJ4"/>
      <c r="AMK4"/>
    </row>
    <row r="5" spans="2:1025" ht="12" customHeight="1" x14ac:dyDescent="0.15">
      <c r="B5" s="64"/>
      <c r="C5" s="71"/>
      <c r="D5" s="71"/>
      <c r="E5" s="80"/>
      <c r="F5" s="71"/>
      <c r="G5" s="71"/>
      <c r="H5" s="101"/>
      <c r="I5" s="117"/>
      <c r="J5" s="121"/>
      <c r="K5" s="129"/>
      <c r="L5" s="139"/>
      <c r="M5" s="150"/>
      <c r="N5" s="61"/>
      <c r="O5" s="61"/>
      <c r="R5"/>
      <c r="S5"/>
      <c r="T5" s="55"/>
      <c r="U5" s="55"/>
      <c r="V5" s="55"/>
      <c r="W5" s="55"/>
      <c r="X5" s="55"/>
      <c r="Y5" s="55"/>
      <c r="AMF5"/>
      <c r="AMG5"/>
      <c r="AMH5"/>
      <c r="AMI5"/>
      <c r="AMJ5"/>
      <c r="AMK5"/>
    </row>
    <row r="6" spans="2:1025" ht="12" customHeight="1" x14ac:dyDescent="0.15">
      <c r="B6" s="65" t="s">
        <v>4</v>
      </c>
      <c r="C6" s="72"/>
      <c r="D6" s="174" t="s">
        <v>34</v>
      </c>
      <c r="E6" s="174"/>
      <c r="F6" s="72"/>
      <c r="G6" s="72" t="s">
        <v>36</v>
      </c>
      <c r="H6" s="102" t="s">
        <v>26</v>
      </c>
      <c r="I6" s="72" t="s">
        <v>37</v>
      </c>
      <c r="J6" s="122" t="s">
        <v>38</v>
      </c>
      <c r="K6" s="130" t="s">
        <v>39</v>
      </c>
      <c r="L6" s="140" t="s">
        <v>42</v>
      </c>
      <c r="M6" s="150"/>
      <c r="N6" s="61"/>
      <c r="O6" s="61"/>
      <c r="R6"/>
      <c r="S6"/>
      <c r="T6" s="55"/>
      <c r="U6" s="55"/>
      <c r="V6" s="55"/>
      <c r="W6" s="55"/>
      <c r="X6" s="55"/>
      <c r="Y6" s="55"/>
      <c r="AMF6"/>
      <c r="AMG6"/>
      <c r="AMH6"/>
      <c r="AMI6"/>
      <c r="AMJ6"/>
      <c r="AMK6"/>
    </row>
    <row r="7" spans="2:1025" ht="12" customHeight="1" x14ac:dyDescent="0.15">
      <c r="B7" s="64"/>
      <c r="C7" s="71"/>
      <c r="D7" s="71"/>
      <c r="E7" s="80"/>
      <c r="F7" s="71"/>
      <c r="G7" s="71"/>
      <c r="H7" s="101"/>
      <c r="I7" s="117"/>
      <c r="J7" s="121"/>
      <c r="K7" s="129"/>
      <c r="L7" s="139"/>
      <c r="M7" s="150"/>
      <c r="N7" s="61"/>
      <c r="O7" s="61"/>
      <c r="R7"/>
      <c r="S7"/>
      <c r="T7" s="55"/>
      <c r="U7" s="55"/>
      <c r="V7" s="55"/>
      <c r="W7" s="55"/>
      <c r="X7" s="55"/>
      <c r="Y7" s="55"/>
      <c r="AMF7"/>
      <c r="AMG7"/>
      <c r="AMH7"/>
      <c r="AMI7"/>
      <c r="AMJ7"/>
      <c r="AMK7"/>
    </row>
    <row r="8" spans="2:1025" ht="12" customHeight="1" x14ac:dyDescent="0.15">
      <c r="B8" s="66">
        <v>1</v>
      </c>
      <c r="C8" s="73"/>
      <c r="D8" s="73" t="s">
        <v>20</v>
      </c>
      <c r="E8" s="81"/>
      <c r="F8" s="73"/>
      <c r="G8" s="73" t="s">
        <v>29</v>
      </c>
      <c r="H8" s="103"/>
      <c r="I8" s="94"/>
      <c r="J8" s="123"/>
      <c r="K8" s="131"/>
      <c r="L8" s="141"/>
      <c r="M8" s="150"/>
      <c r="N8" s="61"/>
      <c r="O8" s="61"/>
      <c r="R8"/>
      <c r="S8"/>
      <c r="T8" s="55"/>
      <c r="U8" s="55"/>
      <c r="V8" s="55"/>
      <c r="W8" s="55"/>
      <c r="X8" s="55"/>
      <c r="Y8" s="55"/>
      <c r="AMF8"/>
      <c r="AMG8"/>
      <c r="AMH8"/>
      <c r="AMI8"/>
      <c r="AMJ8"/>
      <c r="AMK8"/>
    </row>
    <row r="9" spans="2:1025" ht="12" customHeight="1" x14ac:dyDescent="0.15">
      <c r="B9" s="67"/>
      <c r="C9" s="70"/>
      <c r="D9" s="70"/>
      <c r="E9" s="82"/>
      <c r="F9" s="70"/>
      <c r="G9" s="70"/>
      <c r="H9" s="104"/>
      <c r="I9" s="116"/>
      <c r="J9" s="113"/>
      <c r="L9" s="142"/>
      <c r="M9" s="150"/>
      <c r="N9" s="61"/>
      <c r="O9" s="61"/>
      <c r="R9"/>
      <c r="S9"/>
      <c r="T9" s="55"/>
      <c r="U9" s="55"/>
      <c r="V9" s="55"/>
      <c r="W9" s="55"/>
      <c r="X9" s="55"/>
      <c r="Y9" s="55"/>
      <c r="AMF9"/>
      <c r="AMG9"/>
      <c r="AMH9"/>
      <c r="AMI9"/>
      <c r="AMJ9"/>
      <c r="AMK9"/>
    </row>
    <row r="10" spans="2:1025" ht="12" customHeight="1" x14ac:dyDescent="0.15">
      <c r="B10" s="67"/>
      <c r="C10" s="70"/>
      <c r="D10" s="70"/>
      <c r="E10" s="82"/>
      <c r="F10" s="70"/>
      <c r="G10" s="84"/>
      <c r="H10" s="105"/>
      <c r="I10" s="116"/>
      <c r="J10" s="124"/>
      <c r="K10" s="132"/>
      <c r="L10" s="142"/>
      <c r="M10" s="150"/>
      <c r="N10" s="61"/>
      <c r="O10" s="61"/>
      <c r="R10"/>
      <c r="S10"/>
      <c r="T10" s="55"/>
      <c r="U10" s="55"/>
      <c r="V10" s="55"/>
      <c r="W10" s="55"/>
      <c r="X10" s="55"/>
      <c r="Y10" s="55"/>
      <c r="AMF10"/>
      <c r="AMG10"/>
      <c r="AMH10"/>
      <c r="AMI10"/>
      <c r="AMJ10"/>
      <c r="AMK10"/>
    </row>
    <row r="11" spans="2:1025" ht="12" customHeight="1" x14ac:dyDescent="0.15">
      <c r="B11" s="64"/>
      <c r="C11" s="71"/>
      <c r="D11" s="71"/>
      <c r="E11" s="80"/>
      <c r="F11" s="71"/>
      <c r="G11" s="85"/>
      <c r="H11" s="106"/>
      <c r="I11" s="117"/>
      <c r="J11" s="125"/>
      <c r="K11" s="133"/>
      <c r="L11" s="139"/>
      <c r="M11" s="150"/>
      <c r="N11" s="61"/>
      <c r="O11" s="61"/>
      <c r="R11"/>
      <c r="S11"/>
      <c r="T11" s="55"/>
      <c r="U11" s="55"/>
      <c r="V11" s="55"/>
      <c r="W11" s="55"/>
      <c r="X11" s="55"/>
      <c r="Y11" s="55"/>
      <c r="AMF11"/>
      <c r="AMG11"/>
      <c r="AMH11"/>
      <c r="AMI11"/>
      <c r="AMJ11"/>
      <c r="AMK11"/>
    </row>
    <row r="12" spans="2:1025" ht="12" customHeight="1" x14ac:dyDescent="0.15">
      <c r="B12" s="67">
        <v>2</v>
      </c>
      <c r="C12" s="70"/>
      <c r="D12" s="70" t="s">
        <v>12</v>
      </c>
      <c r="E12" s="70"/>
      <c r="F12" s="76"/>
      <c r="G12" s="81"/>
      <c r="H12" s="107"/>
      <c r="I12" s="118"/>
      <c r="J12" s="124"/>
      <c r="K12" s="132"/>
      <c r="L12" s="143"/>
      <c r="M12" s="150"/>
      <c r="N12" s="61"/>
      <c r="O12" s="61"/>
      <c r="R12"/>
      <c r="S12"/>
      <c r="T12" s="55"/>
      <c r="U12" s="55"/>
      <c r="V12" s="55"/>
      <c r="W12" s="55"/>
      <c r="X12" s="55"/>
      <c r="Y12" s="55"/>
      <c r="AMF12"/>
      <c r="AMG12"/>
      <c r="AMH12"/>
      <c r="AMI12"/>
      <c r="AMJ12"/>
      <c r="AMK12"/>
    </row>
    <row r="13" spans="2:1025" ht="12" customHeight="1" x14ac:dyDescent="0.15">
      <c r="B13" s="64"/>
      <c r="C13" s="71"/>
      <c r="D13" s="71"/>
      <c r="E13" s="71"/>
      <c r="F13" s="74"/>
      <c r="G13" s="86"/>
      <c r="H13" s="108"/>
      <c r="I13" s="117"/>
      <c r="J13" s="125"/>
      <c r="K13" s="133"/>
      <c r="L13" s="144"/>
      <c r="M13" s="150"/>
      <c r="N13" s="61"/>
      <c r="O13" s="61"/>
      <c r="R13"/>
      <c r="S13"/>
      <c r="T13" s="55"/>
      <c r="U13" s="55"/>
      <c r="V13" s="55"/>
      <c r="W13" s="55"/>
      <c r="X13" s="55"/>
      <c r="Y13" s="55"/>
      <c r="AMF13"/>
      <c r="AMG13"/>
      <c r="AMH13"/>
      <c r="AMI13"/>
      <c r="AMJ13"/>
      <c r="AMK13"/>
    </row>
    <row r="14" spans="2:1025" ht="12" customHeight="1" x14ac:dyDescent="0.15">
      <c r="B14" s="67"/>
      <c r="C14" s="73"/>
      <c r="D14" s="73" t="s">
        <v>89</v>
      </c>
      <c r="E14" s="73"/>
      <c r="F14" s="75"/>
      <c r="G14" s="87" t="s">
        <v>85</v>
      </c>
      <c r="H14" s="109">
        <v>10</v>
      </c>
      <c r="I14" s="94" t="s">
        <v>16</v>
      </c>
      <c r="J14" s="126">
        <v>10000</v>
      </c>
      <c r="K14" s="134">
        <f>SUM(H14*J14)</f>
        <v>100000</v>
      </c>
      <c r="L14" s="141" t="s">
        <v>41</v>
      </c>
      <c r="M14" s="150"/>
      <c r="N14" s="61"/>
      <c r="O14" s="61"/>
      <c r="R14"/>
      <c r="S14"/>
      <c r="T14" s="55"/>
      <c r="U14" s="55"/>
      <c r="V14" s="55"/>
      <c r="W14" s="55"/>
      <c r="X14" s="55"/>
      <c r="Y14" s="55"/>
      <c r="AMF14"/>
      <c r="AMG14"/>
      <c r="AMH14"/>
      <c r="AMI14"/>
      <c r="AMJ14"/>
      <c r="AMK14"/>
    </row>
    <row r="15" spans="2:1025" ht="12" customHeight="1" x14ac:dyDescent="0.15">
      <c r="B15" s="67"/>
      <c r="C15" s="70"/>
      <c r="D15" s="70"/>
      <c r="E15" s="82"/>
      <c r="F15" s="70"/>
      <c r="G15" s="88"/>
      <c r="H15" s="110"/>
      <c r="I15" s="116"/>
      <c r="J15" s="124"/>
      <c r="K15" s="132"/>
      <c r="L15" s="142"/>
      <c r="M15" s="150"/>
      <c r="N15" s="61"/>
      <c r="O15" s="61"/>
      <c r="R15"/>
      <c r="S15"/>
      <c r="T15" s="55"/>
      <c r="U15" s="55"/>
      <c r="V15" s="55"/>
      <c r="W15" s="55"/>
      <c r="X15" s="55"/>
      <c r="Y15" s="55"/>
      <c r="AMF15"/>
      <c r="AMG15"/>
      <c r="AMH15"/>
      <c r="AMI15"/>
      <c r="AMJ15"/>
      <c r="AMK15"/>
    </row>
    <row r="16" spans="2:1025" ht="12" customHeight="1" x14ac:dyDescent="0.15">
      <c r="B16" s="67"/>
      <c r="C16" s="70"/>
      <c r="D16" s="73" t="s">
        <v>86</v>
      </c>
      <c r="E16" s="82"/>
      <c r="F16" s="73"/>
      <c r="G16" s="89" t="s">
        <v>2</v>
      </c>
      <c r="H16" s="103">
        <v>132</v>
      </c>
      <c r="I16" s="94" t="s">
        <v>35</v>
      </c>
      <c r="J16" s="123">
        <v>200</v>
      </c>
      <c r="K16" s="131">
        <f>+H16*J16</f>
        <v>26400</v>
      </c>
      <c r="L16" s="141" t="s">
        <v>87</v>
      </c>
      <c r="M16" s="150"/>
      <c r="N16" s="61"/>
      <c r="O16" s="61"/>
      <c r="R16"/>
      <c r="S16"/>
      <c r="T16" s="55"/>
      <c r="U16" s="55"/>
      <c r="V16" s="55"/>
      <c r="W16" s="55"/>
      <c r="X16" s="55"/>
      <c r="Y16" s="55"/>
      <c r="AMF16"/>
      <c r="AMG16"/>
      <c r="AMH16"/>
      <c r="AMI16"/>
      <c r="AMJ16"/>
      <c r="AMK16"/>
    </row>
    <row r="17" spans="2:1025" ht="12" customHeight="1" x14ac:dyDescent="0.15">
      <c r="B17" s="67"/>
      <c r="C17" s="74"/>
      <c r="D17" s="70"/>
      <c r="E17" s="82"/>
      <c r="F17" s="70"/>
      <c r="G17" s="88"/>
      <c r="H17" s="110"/>
      <c r="I17" s="116"/>
      <c r="J17" s="124"/>
      <c r="K17" s="132"/>
      <c r="L17" s="142"/>
      <c r="M17" s="150"/>
      <c r="N17" s="61"/>
      <c r="O17" s="61"/>
      <c r="R17"/>
      <c r="S17"/>
      <c r="T17" s="55"/>
      <c r="U17" s="55"/>
      <c r="V17" s="55"/>
      <c r="W17" s="55"/>
      <c r="X17" s="55"/>
      <c r="Y17" s="55"/>
      <c r="AMF17"/>
      <c r="AMG17"/>
      <c r="AMH17"/>
      <c r="AMI17"/>
      <c r="AMJ17"/>
      <c r="AMK17"/>
    </row>
    <row r="18" spans="2:1025" ht="12" customHeight="1" x14ac:dyDescent="0.15">
      <c r="B18" s="67"/>
      <c r="C18" s="75"/>
      <c r="D18" s="73" t="s">
        <v>44</v>
      </c>
      <c r="E18" s="81"/>
      <c r="F18" s="73"/>
      <c r="G18" s="90" t="s">
        <v>13</v>
      </c>
      <c r="H18" s="103">
        <v>132</v>
      </c>
      <c r="I18" s="84" t="s">
        <v>35</v>
      </c>
      <c r="J18" s="123">
        <v>300</v>
      </c>
      <c r="K18" s="131">
        <f>+H18*J18</f>
        <v>39600</v>
      </c>
      <c r="L18" s="145" t="s">
        <v>43</v>
      </c>
      <c r="M18" s="150"/>
      <c r="N18" s="61"/>
      <c r="O18" s="61"/>
      <c r="R18"/>
      <c r="S18"/>
      <c r="T18" s="55"/>
      <c r="U18" s="55"/>
      <c r="V18" s="55"/>
      <c r="W18" s="55"/>
      <c r="X18" s="55"/>
      <c r="Y18" s="55"/>
      <c r="AMF18"/>
      <c r="AMG18"/>
      <c r="AMH18"/>
      <c r="AMI18"/>
      <c r="AMJ18"/>
      <c r="AMK18"/>
    </row>
    <row r="19" spans="2:1025" ht="12" customHeight="1" x14ac:dyDescent="0.15">
      <c r="B19" s="67"/>
      <c r="C19" s="70"/>
      <c r="D19" s="70"/>
      <c r="E19" s="82"/>
      <c r="F19" s="70"/>
      <c r="G19" s="91"/>
      <c r="H19" s="104"/>
      <c r="I19" s="116"/>
      <c r="J19" s="113"/>
      <c r="L19" s="146"/>
      <c r="M19" s="150"/>
      <c r="N19" s="61"/>
      <c r="O19" s="61"/>
      <c r="R19"/>
      <c r="S19"/>
      <c r="T19" s="55"/>
      <c r="U19" s="55"/>
      <c r="V19" s="55"/>
      <c r="W19" s="55"/>
      <c r="X19" s="55"/>
      <c r="Y19" s="55"/>
      <c r="AMF19"/>
      <c r="AMG19"/>
      <c r="AMH19"/>
      <c r="AMI19"/>
      <c r="AMJ19"/>
      <c r="AMK19"/>
    </row>
    <row r="20" spans="2:1025" ht="12" customHeight="1" x14ac:dyDescent="0.15">
      <c r="B20" s="67"/>
      <c r="C20" s="75"/>
      <c r="D20" s="73" t="s">
        <v>45</v>
      </c>
      <c r="E20" s="81"/>
      <c r="F20" s="73"/>
      <c r="G20" s="92" t="s">
        <v>0</v>
      </c>
      <c r="H20" s="111">
        <v>69</v>
      </c>
      <c r="I20" s="94" t="s">
        <v>46</v>
      </c>
      <c r="J20" s="123">
        <v>1500</v>
      </c>
      <c r="K20" s="131">
        <f>+H20*J20</f>
        <v>103500</v>
      </c>
      <c r="L20" s="147" t="s">
        <v>47</v>
      </c>
      <c r="M20" s="150"/>
      <c r="N20" s="61"/>
      <c r="O20" s="61"/>
      <c r="R20"/>
      <c r="S20"/>
      <c r="T20" s="55"/>
      <c r="U20" s="55"/>
      <c r="V20" s="55"/>
      <c r="W20" s="55"/>
      <c r="X20" s="55"/>
      <c r="Y20" s="55"/>
      <c r="AMF20"/>
      <c r="AMG20"/>
      <c r="AMH20"/>
      <c r="AMI20"/>
      <c r="AMJ20"/>
      <c r="AMK20"/>
    </row>
    <row r="21" spans="2:1025" ht="12" customHeight="1" x14ac:dyDescent="0.15">
      <c r="B21" s="67"/>
      <c r="C21" s="70"/>
      <c r="D21" s="70"/>
      <c r="E21" s="82"/>
      <c r="F21" s="70"/>
      <c r="G21" s="91"/>
      <c r="H21" s="104"/>
      <c r="I21" s="116"/>
      <c r="J21" s="113"/>
      <c r="L21" s="146"/>
      <c r="M21" s="150"/>
      <c r="N21" s="61"/>
      <c r="O21" s="61"/>
      <c r="R21"/>
      <c r="S21"/>
      <c r="T21" s="55"/>
      <c r="U21" s="55"/>
      <c r="V21" s="55"/>
      <c r="W21" s="55"/>
      <c r="X21" s="55"/>
      <c r="Y21" s="55"/>
      <c r="AMF21"/>
      <c r="AMG21"/>
      <c r="AMH21"/>
      <c r="AMI21"/>
      <c r="AMJ21"/>
      <c r="AMK21"/>
    </row>
    <row r="22" spans="2:1025" ht="12" customHeight="1" x14ac:dyDescent="0.15">
      <c r="B22" s="67"/>
      <c r="C22" s="70"/>
      <c r="D22" s="70"/>
      <c r="E22" s="82"/>
      <c r="F22" s="70"/>
      <c r="G22" s="91"/>
      <c r="H22" s="104"/>
      <c r="I22" s="116"/>
      <c r="J22" s="113"/>
      <c r="L22" s="146"/>
      <c r="M22" s="150"/>
      <c r="N22" s="61"/>
      <c r="O22" s="61"/>
      <c r="R22"/>
      <c r="S22"/>
      <c r="T22" s="55"/>
      <c r="U22" s="55"/>
      <c r="V22" s="55"/>
      <c r="W22" s="55"/>
      <c r="X22" s="55"/>
      <c r="Y22" s="55"/>
      <c r="AMF22"/>
      <c r="AMG22"/>
      <c r="AMH22"/>
      <c r="AMI22"/>
      <c r="AMJ22"/>
      <c r="AMK22"/>
    </row>
    <row r="23" spans="2:1025" ht="12" customHeight="1" x14ac:dyDescent="0.15">
      <c r="B23" s="67"/>
      <c r="C23" s="74"/>
      <c r="D23" s="71" t="s">
        <v>90</v>
      </c>
      <c r="E23" s="80"/>
      <c r="F23" s="71"/>
      <c r="G23" s="93"/>
      <c r="H23" s="101"/>
      <c r="I23" s="117"/>
      <c r="J23" s="121"/>
      <c r="K23" s="129"/>
      <c r="L23" s="148"/>
      <c r="M23" s="150"/>
      <c r="N23" s="61"/>
      <c r="O23" s="61"/>
      <c r="R23"/>
      <c r="S23"/>
      <c r="T23" s="55"/>
      <c r="U23" s="55"/>
      <c r="V23" s="55"/>
      <c r="W23" s="55"/>
      <c r="X23" s="55"/>
      <c r="Y23" s="55"/>
      <c r="AMF23"/>
      <c r="AMG23"/>
      <c r="AMH23"/>
      <c r="AMI23"/>
      <c r="AMJ23"/>
      <c r="AMK23"/>
    </row>
    <row r="24" spans="2:1025" ht="12" customHeight="1" x14ac:dyDescent="0.15">
      <c r="B24" s="67"/>
      <c r="C24" s="76"/>
      <c r="D24" s="73" t="s">
        <v>72</v>
      </c>
      <c r="E24" s="81"/>
      <c r="F24" s="73"/>
      <c r="G24" s="90"/>
      <c r="H24" s="103"/>
      <c r="I24" s="94"/>
      <c r="J24" s="123"/>
      <c r="K24" s="131"/>
      <c r="L24" s="145"/>
      <c r="M24" s="150"/>
      <c r="N24" s="61"/>
      <c r="O24" s="61"/>
      <c r="R24"/>
      <c r="S24"/>
      <c r="T24" s="55"/>
      <c r="U24" s="55"/>
      <c r="V24" s="55"/>
      <c r="W24" s="55"/>
      <c r="X24" s="55"/>
      <c r="Y24" s="55"/>
      <c r="AMF24"/>
      <c r="AMG24"/>
      <c r="AMH24"/>
      <c r="AMI24"/>
      <c r="AMJ24"/>
      <c r="AMK24"/>
    </row>
    <row r="25" spans="2:1025" ht="12" customHeight="1" x14ac:dyDescent="0.15">
      <c r="B25" s="67"/>
      <c r="C25" s="76"/>
      <c r="D25" s="79" t="s">
        <v>48</v>
      </c>
      <c r="E25" s="81"/>
      <c r="F25" s="73"/>
      <c r="G25" s="92" t="s">
        <v>82</v>
      </c>
      <c r="H25" s="103">
        <v>132</v>
      </c>
      <c r="I25" s="94" t="s">
        <v>35</v>
      </c>
      <c r="J25" s="123">
        <v>500</v>
      </c>
      <c r="K25" s="131">
        <f>+H25*J25</f>
        <v>66000</v>
      </c>
      <c r="L25" s="141" t="s">
        <v>43</v>
      </c>
      <c r="M25" s="150"/>
      <c r="N25" s="61"/>
      <c r="O25" s="61"/>
      <c r="R25"/>
      <c r="S25"/>
      <c r="T25" s="55"/>
      <c r="U25" s="55"/>
      <c r="V25" s="55"/>
      <c r="W25" s="55"/>
      <c r="X25" s="55"/>
      <c r="Y25" s="55"/>
      <c r="AMF25"/>
      <c r="AMG25"/>
      <c r="AMH25"/>
      <c r="AMI25"/>
      <c r="AMJ25"/>
      <c r="AMK25"/>
    </row>
    <row r="26" spans="2:1025" ht="12" customHeight="1" x14ac:dyDescent="0.15">
      <c r="B26" s="67"/>
      <c r="C26" s="76"/>
      <c r="D26" s="76"/>
      <c r="E26" s="82"/>
      <c r="F26" s="70"/>
      <c r="G26" s="91"/>
      <c r="H26" s="104"/>
      <c r="I26" s="116"/>
      <c r="J26" s="113"/>
      <c r="L26" s="146"/>
      <c r="M26" s="150"/>
      <c r="N26" s="61"/>
      <c r="O26" s="61"/>
      <c r="R26"/>
      <c r="S26"/>
      <c r="T26" s="55"/>
      <c r="U26" s="55"/>
      <c r="V26" s="55"/>
      <c r="W26" s="55"/>
      <c r="X26" s="55"/>
      <c r="Y26" s="55"/>
      <c r="AMF26"/>
      <c r="AMG26"/>
      <c r="AMH26"/>
      <c r="AMI26"/>
      <c r="AMJ26"/>
      <c r="AMK26"/>
    </row>
    <row r="27" spans="2:1025" ht="12" customHeight="1" x14ac:dyDescent="0.15">
      <c r="B27" s="67"/>
      <c r="C27" s="76"/>
      <c r="D27" s="75" t="s">
        <v>49</v>
      </c>
      <c r="E27" s="81"/>
      <c r="F27" s="73"/>
      <c r="G27" s="92" t="s">
        <v>83</v>
      </c>
      <c r="H27" s="103">
        <v>132</v>
      </c>
      <c r="I27" s="94" t="s">
        <v>35</v>
      </c>
      <c r="J27" s="123">
        <v>1200</v>
      </c>
      <c r="K27" s="131">
        <f>+H27*J27</f>
        <v>158400</v>
      </c>
      <c r="L27" s="141" t="s">
        <v>43</v>
      </c>
      <c r="M27" s="150"/>
      <c r="N27" s="61"/>
      <c r="O27" s="61"/>
      <c r="R27"/>
      <c r="S27"/>
      <c r="T27" s="55"/>
      <c r="U27" s="55"/>
      <c r="V27" s="55"/>
      <c r="W27" s="55"/>
      <c r="X27" s="55"/>
      <c r="Y27" s="55"/>
      <c r="AMF27"/>
      <c r="AMG27"/>
      <c r="AMH27"/>
      <c r="AMI27"/>
      <c r="AMJ27"/>
      <c r="AMK27"/>
    </row>
    <row r="28" spans="2:1025" ht="12" customHeight="1" x14ac:dyDescent="0.15">
      <c r="B28" s="67"/>
      <c r="C28" s="76"/>
      <c r="D28" s="76"/>
      <c r="E28" s="82"/>
      <c r="F28" s="70"/>
      <c r="G28" s="91"/>
      <c r="H28" s="104"/>
      <c r="I28" s="116"/>
      <c r="J28" s="113"/>
      <c r="L28" s="146"/>
      <c r="M28" s="150"/>
      <c r="N28" s="61"/>
      <c r="O28" s="61"/>
      <c r="R28"/>
      <c r="S28"/>
      <c r="T28" s="55"/>
      <c r="U28" s="55"/>
      <c r="V28" s="55"/>
      <c r="W28" s="55"/>
      <c r="X28" s="55"/>
      <c r="Y28" s="55"/>
      <c r="AMF28"/>
      <c r="AMG28"/>
      <c r="AMH28"/>
      <c r="AMI28"/>
      <c r="AMJ28"/>
      <c r="AMK28"/>
    </row>
    <row r="29" spans="2:1025" ht="12" customHeight="1" x14ac:dyDescent="0.15">
      <c r="B29" s="67"/>
      <c r="C29" s="76"/>
      <c r="D29" s="75" t="s">
        <v>50</v>
      </c>
      <c r="E29" s="81"/>
      <c r="F29" s="73"/>
      <c r="G29" s="92" t="s">
        <v>83</v>
      </c>
      <c r="H29" s="103">
        <v>132</v>
      </c>
      <c r="I29" s="94" t="s">
        <v>35</v>
      </c>
      <c r="J29" s="123">
        <v>1200</v>
      </c>
      <c r="K29" s="131">
        <f>+H29*J29</f>
        <v>158400</v>
      </c>
      <c r="L29" s="141" t="s">
        <v>43</v>
      </c>
      <c r="M29" s="150"/>
      <c r="N29" s="61"/>
      <c r="O29" s="61"/>
      <c r="R29"/>
      <c r="S29"/>
      <c r="T29" s="55"/>
      <c r="U29" s="55"/>
      <c r="V29" s="55"/>
      <c r="W29" s="55"/>
      <c r="X29" s="55"/>
      <c r="Y29" s="55"/>
      <c r="AMF29"/>
      <c r="AMG29"/>
      <c r="AMH29"/>
      <c r="AMI29"/>
      <c r="AMJ29"/>
      <c r="AMK29"/>
    </row>
    <row r="30" spans="2:1025" ht="12" customHeight="1" x14ac:dyDescent="0.15">
      <c r="B30" s="67"/>
      <c r="C30" s="76"/>
      <c r="D30" s="76"/>
      <c r="E30" s="82"/>
      <c r="F30" s="70"/>
      <c r="G30" s="91"/>
      <c r="H30" s="104"/>
      <c r="I30" s="116"/>
      <c r="J30" s="113"/>
      <c r="L30" s="146"/>
      <c r="M30" s="150"/>
      <c r="N30" s="61"/>
      <c r="O30" s="61"/>
      <c r="R30"/>
      <c r="S30"/>
      <c r="T30" s="55"/>
      <c r="U30" s="55"/>
      <c r="V30" s="55"/>
      <c r="W30" s="55"/>
      <c r="X30" s="55"/>
      <c r="Y30" s="55"/>
      <c r="AMF30"/>
      <c r="AMG30"/>
      <c r="AMH30"/>
      <c r="AMI30"/>
      <c r="AMJ30"/>
      <c r="AMK30"/>
    </row>
    <row r="31" spans="2:1025" ht="12" customHeight="1" x14ac:dyDescent="0.15">
      <c r="B31" s="67"/>
      <c r="C31" s="76"/>
      <c r="D31" s="76" t="s">
        <v>88</v>
      </c>
      <c r="E31" s="82"/>
      <c r="F31" s="70"/>
      <c r="G31" s="91" t="s">
        <v>70</v>
      </c>
      <c r="H31" s="104">
        <v>132</v>
      </c>
      <c r="I31" s="116" t="s">
        <v>35</v>
      </c>
      <c r="J31" s="113">
        <v>1900</v>
      </c>
      <c r="K31" s="59">
        <f>SUM(H31*J31)</f>
        <v>250800</v>
      </c>
      <c r="L31" s="142" t="s">
        <v>43</v>
      </c>
      <c r="M31" s="150"/>
      <c r="N31" s="61"/>
      <c r="O31" s="61"/>
      <c r="R31"/>
      <c r="S31"/>
      <c r="T31" s="55"/>
      <c r="U31" s="55"/>
      <c r="V31" s="55"/>
      <c r="W31" s="55"/>
      <c r="X31" s="55"/>
      <c r="Y31" s="55"/>
      <c r="AMF31"/>
      <c r="AMG31"/>
      <c r="AMH31"/>
      <c r="AMI31"/>
      <c r="AMJ31"/>
      <c r="AMK31"/>
    </row>
    <row r="32" spans="2:1025" ht="12" customHeight="1" x14ac:dyDescent="0.15">
      <c r="B32" s="67"/>
      <c r="C32" s="76"/>
      <c r="D32" s="74"/>
      <c r="E32" s="80"/>
      <c r="F32" s="71"/>
      <c r="G32" s="93"/>
      <c r="H32" s="101"/>
      <c r="I32" s="117"/>
      <c r="J32" s="121"/>
      <c r="K32" s="129"/>
      <c r="L32" s="148"/>
      <c r="M32" s="150"/>
      <c r="N32" s="61"/>
      <c r="O32" s="61"/>
      <c r="R32"/>
      <c r="S32"/>
      <c r="T32" s="55"/>
      <c r="U32" s="55"/>
      <c r="V32" s="55"/>
      <c r="W32" s="55"/>
      <c r="X32" s="55"/>
      <c r="Y32" s="55"/>
      <c r="AMF32"/>
      <c r="AMG32"/>
      <c r="AMH32"/>
      <c r="AMI32"/>
      <c r="AMJ32"/>
      <c r="AMK32"/>
    </row>
    <row r="33" spans="1:1025" ht="12" customHeight="1" x14ac:dyDescent="0.15">
      <c r="B33" s="67"/>
      <c r="C33" s="75"/>
      <c r="D33" s="75" t="s">
        <v>88</v>
      </c>
      <c r="E33" s="81"/>
      <c r="F33" s="73"/>
      <c r="G33" s="90" t="s">
        <v>70</v>
      </c>
      <c r="H33" s="103">
        <v>132</v>
      </c>
      <c r="I33" s="94" t="s">
        <v>35</v>
      </c>
      <c r="J33" s="123">
        <v>1900</v>
      </c>
      <c r="K33" s="131">
        <f>SUM(H33*J33)</f>
        <v>250800</v>
      </c>
      <c r="L33" s="141" t="s">
        <v>43</v>
      </c>
      <c r="M33" s="150"/>
      <c r="N33" s="61"/>
      <c r="O33" s="61"/>
      <c r="R33"/>
      <c r="S33"/>
      <c r="T33" s="55"/>
      <c r="U33" s="55"/>
      <c r="V33" s="55"/>
      <c r="W33" s="55"/>
      <c r="X33" s="55"/>
      <c r="Y33" s="55"/>
      <c r="AMF33"/>
      <c r="AMG33"/>
      <c r="AMH33"/>
      <c r="AMI33"/>
      <c r="AMJ33"/>
      <c r="AMK33"/>
    </row>
    <row r="34" spans="1:1025" ht="12" customHeight="1" x14ac:dyDescent="0.15">
      <c r="B34" s="67"/>
      <c r="C34" s="70"/>
      <c r="D34" s="70"/>
      <c r="E34" s="82"/>
      <c r="F34" s="70"/>
      <c r="G34" s="91"/>
      <c r="H34" s="104"/>
      <c r="I34" s="116"/>
      <c r="J34" s="113"/>
      <c r="L34" s="146"/>
      <c r="M34" s="150"/>
      <c r="N34" s="61"/>
      <c r="O34" s="61"/>
      <c r="R34"/>
      <c r="S34"/>
      <c r="T34" s="55"/>
      <c r="U34" s="55"/>
      <c r="V34" s="55"/>
      <c r="W34" s="55"/>
      <c r="X34" s="55"/>
      <c r="Y34" s="55"/>
      <c r="AMF34"/>
      <c r="AMG34"/>
      <c r="AMH34"/>
      <c r="AMI34"/>
      <c r="AMJ34"/>
      <c r="AMK34"/>
    </row>
    <row r="35" spans="1:1025" ht="12" customHeight="1" x14ac:dyDescent="0.15">
      <c r="B35" s="67"/>
      <c r="C35" s="70"/>
      <c r="D35" s="73"/>
      <c r="E35" s="81"/>
      <c r="F35" s="73"/>
      <c r="G35" s="94"/>
      <c r="H35" s="103"/>
      <c r="I35" s="94"/>
      <c r="J35" s="123"/>
      <c r="K35" s="131"/>
      <c r="L35" s="145"/>
      <c r="M35" s="150"/>
      <c r="N35" s="61"/>
      <c r="O35" s="61"/>
      <c r="R35"/>
      <c r="S35"/>
      <c r="T35" s="55"/>
      <c r="U35" s="55"/>
      <c r="V35" s="55"/>
      <c r="W35" s="55"/>
      <c r="X35" s="55"/>
      <c r="Y35" s="55"/>
      <c r="AMF35"/>
      <c r="AMG35"/>
      <c r="AMH35"/>
      <c r="AMI35"/>
      <c r="AMJ35"/>
      <c r="AMK35"/>
    </row>
    <row r="36" spans="1:1025" ht="12" customHeight="1" x14ac:dyDescent="0.15">
      <c r="B36" s="67"/>
      <c r="C36" s="74"/>
      <c r="D36" s="70"/>
      <c r="E36" s="82"/>
      <c r="F36" s="70"/>
      <c r="G36" s="88"/>
      <c r="H36" s="112"/>
      <c r="I36" s="116"/>
      <c r="J36" s="124"/>
      <c r="K36" s="132"/>
      <c r="L36" s="142"/>
      <c r="M36" s="150"/>
      <c r="N36" s="61"/>
      <c r="O36" s="61"/>
      <c r="R36"/>
      <c r="S36"/>
      <c r="T36" s="55"/>
      <c r="U36" s="55"/>
      <c r="V36" s="55"/>
      <c r="W36" s="55"/>
      <c r="X36" s="55"/>
      <c r="Y36" s="55"/>
      <c r="AMF36"/>
      <c r="AMG36"/>
      <c r="AMH36"/>
      <c r="AMI36"/>
      <c r="AMJ36"/>
      <c r="AMK36"/>
    </row>
    <row r="37" spans="1:1025" ht="12" customHeight="1" x14ac:dyDescent="0.15">
      <c r="B37" s="67"/>
      <c r="C37" s="75"/>
      <c r="D37" s="73" t="s">
        <v>51</v>
      </c>
      <c r="E37" s="81"/>
      <c r="F37" s="73"/>
      <c r="G37" s="94"/>
      <c r="H37" s="103">
        <v>1</v>
      </c>
      <c r="I37" s="94" t="s">
        <v>22</v>
      </c>
      <c r="J37" s="123">
        <v>90000</v>
      </c>
      <c r="K37" s="131">
        <f>+H37*J37</f>
        <v>90000</v>
      </c>
      <c r="L37" s="141"/>
      <c r="M37" s="150"/>
      <c r="N37" s="61"/>
      <c r="O37" s="61"/>
      <c r="R37"/>
      <c r="S37"/>
      <c r="T37" s="55"/>
      <c r="U37" s="55"/>
      <c r="V37" s="55"/>
      <c r="W37" s="55"/>
      <c r="X37" s="55"/>
      <c r="Y37" s="55"/>
      <c r="AMF37"/>
      <c r="AMG37"/>
      <c r="AMH37"/>
      <c r="AMI37"/>
      <c r="AMJ37"/>
      <c r="AMK37"/>
    </row>
    <row r="38" spans="1:1025" ht="12" customHeight="1" x14ac:dyDescent="0.15">
      <c r="B38" s="67"/>
      <c r="C38" s="70"/>
      <c r="D38" s="70"/>
      <c r="E38" s="82"/>
      <c r="F38" s="70"/>
      <c r="G38" s="88"/>
      <c r="H38" s="112"/>
      <c r="I38" s="116"/>
      <c r="J38" s="124"/>
      <c r="K38" s="132"/>
      <c r="L38" s="142"/>
      <c r="M38" s="150"/>
      <c r="N38" s="150"/>
    </row>
    <row r="39" spans="1:1025" ht="12" customHeight="1" x14ac:dyDescent="0.15">
      <c r="B39" s="66"/>
      <c r="C39" s="73"/>
      <c r="D39" s="73"/>
      <c r="E39" s="81"/>
      <c r="F39" s="73"/>
      <c r="G39" s="73"/>
      <c r="H39" s="103"/>
      <c r="I39" s="84"/>
      <c r="J39" s="123"/>
      <c r="K39" s="131"/>
      <c r="L39" s="141"/>
      <c r="M39" s="150"/>
      <c r="N39" s="150"/>
    </row>
    <row r="40" spans="1:1025" ht="12" customHeight="1" x14ac:dyDescent="0.15">
      <c r="B40" s="64"/>
      <c r="C40" s="71"/>
      <c r="D40" s="71"/>
      <c r="E40" s="80"/>
      <c r="F40" s="71"/>
      <c r="G40" s="95"/>
      <c r="H40" s="101"/>
      <c r="I40" s="117"/>
      <c r="J40" s="121"/>
      <c r="K40" s="129"/>
      <c r="L40" s="139"/>
      <c r="M40" s="150"/>
      <c r="N40" s="150"/>
    </row>
    <row r="41" spans="1:1025" ht="12" customHeight="1" x14ac:dyDescent="0.15">
      <c r="A41" s="60"/>
      <c r="B41" s="66">
        <v>3</v>
      </c>
      <c r="C41" s="73"/>
      <c r="D41" s="73" t="s">
        <v>23</v>
      </c>
      <c r="E41" s="81"/>
      <c r="F41" s="73"/>
      <c r="G41" s="73" t="s">
        <v>29</v>
      </c>
      <c r="H41" s="103"/>
      <c r="I41" s="94"/>
      <c r="J41" s="123"/>
      <c r="K41" s="131"/>
      <c r="L41" s="141"/>
      <c r="M41" s="150"/>
      <c r="N41" s="150"/>
      <c r="X41" s="60"/>
      <c r="Y41" s="60"/>
    </row>
    <row r="42" spans="1:1025" ht="12" customHeight="1" x14ac:dyDescent="0.15">
      <c r="A42" s="60"/>
      <c r="B42" s="67"/>
      <c r="C42" s="70"/>
      <c r="D42" s="70"/>
      <c r="E42" s="82"/>
      <c r="F42" s="70"/>
      <c r="G42" s="96"/>
      <c r="H42" s="104"/>
      <c r="I42" s="116"/>
      <c r="J42" s="113"/>
      <c r="L42" s="142"/>
      <c r="M42" s="150"/>
      <c r="N42" s="150"/>
      <c r="X42" s="60"/>
      <c r="Y42" s="60"/>
    </row>
    <row r="43" spans="1:1025" ht="12" customHeight="1" x14ac:dyDescent="0.15">
      <c r="A43" s="60"/>
      <c r="B43" s="67"/>
      <c r="C43" s="70"/>
      <c r="D43" s="70"/>
      <c r="E43" s="82"/>
      <c r="F43" s="70"/>
      <c r="G43" s="96"/>
      <c r="H43" s="104"/>
      <c r="I43" s="116"/>
      <c r="J43" s="113"/>
      <c r="L43" s="142"/>
      <c r="M43" s="150"/>
      <c r="N43" s="150"/>
      <c r="X43" s="60"/>
      <c r="Y43" s="60"/>
    </row>
    <row r="44" spans="1:1025" ht="12" customHeight="1" x14ac:dyDescent="0.15">
      <c r="A44" s="60"/>
      <c r="B44" s="64"/>
      <c r="C44" s="71"/>
      <c r="D44" s="71"/>
      <c r="E44" s="80"/>
      <c r="F44" s="71"/>
      <c r="G44" s="95"/>
      <c r="H44" s="101"/>
      <c r="I44" s="117"/>
      <c r="J44" s="121"/>
      <c r="K44" s="129"/>
      <c r="L44" s="139"/>
      <c r="M44" s="150"/>
      <c r="N44" s="150"/>
      <c r="X44" s="60"/>
      <c r="Y44" s="60"/>
    </row>
    <row r="45" spans="1:1025" ht="12" customHeight="1" x14ac:dyDescent="0.15">
      <c r="A45" s="60"/>
      <c r="B45" s="67"/>
      <c r="C45" s="70"/>
      <c r="D45" s="70"/>
      <c r="E45" s="82"/>
      <c r="F45" s="70"/>
      <c r="G45" s="97" t="s">
        <v>52</v>
      </c>
      <c r="H45" s="104"/>
      <c r="I45" s="116"/>
      <c r="J45" s="113"/>
      <c r="K45" s="59">
        <f>+SUM(K14:K41)</f>
        <v>1243900</v>
      </c>
      <c r="L45" s="142" t="s">
        <v>3</v>
      </c>
      <c r="M45" s="150"/>
      <c r="N45" s="150"/>
      <c r="X45" s="60"/>
      <c r="Y45" s="60"/>
    </row>
    <row r="46" spans="1:1025" ht="12" customHeight="1" x14ac:dyDescent="0.15">
      <c r="A46" s="60"/>
      <c r="B46" s="64"/>
      <c r="C46" s="71"/>
      <c r="D46" s="71"/>
      <c r="E46" s="80"/>
      <c r="F46" s="71"/>
      <c r="G46" s="98"/>
      <c r="H46" s="101"/>
      <c r="I46" s="117"/>
      <c r="J46" s="121"/>
      <c r="K46" s="129"/>
      <c r="L46" s="139"/>
      <c r="M46" s="150"/>
      <c r="N46" s="150"/>
      <c r="X46" s="60"/>
      <c r="Y46" s="60"/>
    </row>
    <row r="47" spans="1:1025" ht="12" customHeight="1" x14ac:dyDescent="0.15">
      <c r="A47" s="60"/>
      <c r="B47" s="67"/>
      <c r="C47" s="70"/>
      <c r="D47" s="70"/>
      <c r="E47" s="82"/>
      <c r="F47" s="70"/>
      <c r="G47" s="97" t="s">
        <v>53</v>
      </c>
      <c r="H47" s="104"/>
      <c r="I47" s="116"/>
      <c r="J47" s="113"/>
      <c r="K47" s="59">
        <v>13900</v>
      </c>
      <c r="L47" s="142" t="s">
        <v>15</v>
      </c>
      <c r="M47" s="150"/>
      <c r="N47" s="150"/>
    </row>
    <row r="48" spans="1:1025" ht="12" customHeight="1" x14ac:dyDescent="0.15">
      <c r="A48" s="60"/>
      <c r="B48" s="64"/>
      <c r="C48" s="71"/>
      <c r="D48" s="71"/>
      <c r="E48" s="80"/>
      <c r="F48" s="71"/>
      <c r="G48" s="98"/>
      <c r="H48" s="101"/>
      <c r="I48" s="117"/>
      <c r="J48" s="121"/>
      <c r="K48" s="129"/>
      <c r="L48" s="139"/>
      <c r="M48" s="150"/>
      <c r="N48" s="150"/>
    </row>
    <row r="49" spans="1:14" ht="12" customHeight="1" x14ac:dyDescent="0.15">
      <c r="A49" s="60"/>
      <c r="B49" s="67"/>
      <c r="C49" s="70"/>
      <c r="D49" s="70"/>
      <c r="E49" s="82"/>
      <c r="F49" s="70"/>
      <c r="G49" s="97"/>
      <c r="H49" s="104"/>
      <c r="I49" s="116"/>
      <c r="J49" s="113"/>
      <c r="K49" s="59">
        <f>+K45-K47</f>
        <v>1230000</v>
      </c>
      <c r="L49" s="142" t="s">
        <v>54</v>
      </c>
      <c r="M49" s="150"/>
      <c r="N49" s="150"/>
    </row>
    <row r="50" spans="1:14" ht="12" customHeight="1" x14ac:dyDescent="0.15">
      <c r="A50" s="60"/>
      <c r="B50" s="64"/>
      <c r="C50" s="71"/>
      <c r="D50" s="71"/>
      <c r="E50" s="80"/>
      <c r="F50" s="71"/>
      <c r="G50" s="98"/>
      <c r="H50" s="101"/>
      <c r="I50" s="117"/>
      <c r="J50" s="121"/>
      <c r="K50" s="129"/>
      <c r="L50" s="139"/>
      <c r="M50" s="150"/>
      <c r="N50" s="150"/>
    </row>
    <row r="51" spans="1:14" ht="12" customHeight="1" x14ac:dyDescent="0.15">
      <c r="A51" s="60"/>
      <c r="B51" s="67"/>
      <c r="C51" s="70"/>
      <c r="D51" s="70"/>
      <c r="E51" s="82"/>
      <c r="F51" s="70"/>
      <c r="G51" s="97" t="s">
        <v>55</v>
      </c>
      <c r="H51" s="113">
        <v>10</v>
      </c>
      <c r="I51" s="116" t="s">
        <v>56</v>
      </c>
      <c r="J51" s="113"/>
      <c r="K51" s="59">
        <f>+K49*0.1</f>
        <v>123000</v>
      </c>
      <c r="L51" s="142" t="s">
        <v>21</v>
      </c>
      <c r="M51" s="150"/>
      <c r="N51" s="150"/>
    </row>
    <row r="52" spans="1:14" ht="12" customHeight="1" x14ac:dyDescent="0.15">
      <c r="A52" s="60"/>
      <c r="B52" s="64"/>
      <c r="C52" s="71"/>
      <c r="D52" s="71"/>
      <c r="E52" s="80"/>
      <c r="F52" s="71"/>
      <c r="G52" s="98"/>
      <c r="H52" s="101"/>
      <c r="I52" s="117"/>
      <c r="J52" s="121"/>
      <c r="K52" s="129"/>
      <c r="L52" s="139"/>
      <c r="M52" s="150"/>
      <c r="N52" s="150"/>
    </row>
    <row r="53" spans="1:14" ht="12" customHeight="1" x14ac:dyDescent="0.15">
      <c r="A53" s="60"/>
      <c r="B53" s="67"/>
      <c r="C53" s="70"/>
      <c r="D53" s="70"/>
      <c r="E53" s="82"/>
      <c r="F53" s="70"/>
      <c r="G53" s="97" t="s">
        <v>17</v>
      </c>
      <c r="H53" s="104"/>
      <c r="I53" s="116"/>
      <c r="J53" s="113"/>
      <c r="K53" s="59">
        <f>+K49+K51</f>
        <v>1353000</v>
      </c>
      <c r="L53" s="142" t="s">
        <v>57</v>
      </c>
      <c r="M53" s="150"/>
      <c r="N53" s="150"/>
    </row>
    <row r="54" spans="1:14" ht="12" customHeight="1" x14ac:dyDescent="0.15">
      <c r="A54" s="60"/>
      <c r="B54" s="64"/>
      <c r="C54" s="71"/>
      <c r="D54" s="71"/>
      <c r="E54" s="80"/>
      <c r="F54" s="71"/>
      <c r="G54" s="95"/>
      <c r="H54" s="101"/>
      <c r="I54" s="117"/>
      <c r="J54" s="121"/>
      <c r="K54" s="129"/>
      <c r="L54" s="139"/>
      <c r="M54" s="150"/>
      <c r="N54" s="150"/>
    </row>
    <row r="55" spans="1:14" ht="12" customHeight="1" x14ac:dyDescent="0.15">
      <c r="A55" s="60"/>
      <c r="B55" s="67"/>
      <c r="C55" s="70"/>
      <c r="D55" s="70"/>
      <c r="E55" s="82"/>
      <c r="F55" s="70"/>
      <c r="G55" s="96"/>
      <c r="H55" s="104"/>
      <c r="I55" s="116"/>
      <c r="J55" s="113"/>
      <c r="L55" s="142"/>
      <c r="M55" s="150"/>
      <c r="N55" s="150"/>
    </row>
    <row r="56" spans="1:14" ht="12" customHeight="1" x14ac:dyDescent="0.15">
      <c r="A56" s="60"/>
      <c r="B56" s="64"/>
      <c r="C56" s="71"/>
      <c r="D56" s="71"/>
      <c r="E56" s="80"/>
      <c r="F56" s="71"/>
      <c r="G56" s="95"/>
      <c r="H56" s="101"/>
      <c r="I56" s="117"/>
      <c r="J56" s="121"/>
      <c r="K56" s="129"/>
      <c r="L56" s="139"/>
      <c r="M56" s="150"/>
      <c r="N56" s="150"/>
    </row>
    <row r="57" spans="1:14" ht="12" customHeight="1" x14ac:dyDescent="0.15">
      <c r="A57" s="60"/>
      <c r="B57" s="67"/>
      <c r="C57" s="70"/>
      <c r="D57" s="70"/>
      <c r="E57" s="82"/>
      <c r="F57" s="70"/>
      <c r="G57" s="96" t="s">
        <v>1</v>
      </c>
      <c r="H57" s="104">
        <v>20</v>
      </c>
      <c r="I57" s="116" t="s">
        <v>56</v>
      </c>
      <c r="J57" s="113"/>
      <c r="K57" s="135">
        <f>+K53*0.2</f>
        <v>270600</v>
      </c>
      <c r="L57" s="142" t="s">
        <v>58</v>
      </c>
      <c r="M57" s="150"/>
      <c r="N57" s="150"/>
    </row>
    <row r="58" spans="1:14" x14ac:dyDescent="0.15">
      <c r="B58" s="64"/>
      <c r="C58" s="71"/>
      <c r="D58" s="71"/>
      <c r="E58" s="80"/>
      <c r="F58" s="71"/>
      <c r="G58" s="95"/>
      <c r="H58" s="101"/>
      <c r="I58" s="117"/>
      <c r="J58" s="121"/>
      <c r="K58" s="133" t="s">
        <v>59</v>
      </c>
      <c r="L58" s="139"/>
      <c r="M58" s="150"/>
    </row>
    <row r="59" spans="1:14" x14ac:dyDescent="0.15">
      <c r="B59" s="67"/>
      <c r="C59" s="70"/>
      <c r="D59" s="70"/>
      <c r="E59" s="82"/>
      <c r="F59" s="70"/>
      <c r="G59" s="96" t="s">
        <v>68</v>
      </c>
      <c r="H59" s="104"/>
      <c r="I59" s="116"/>
      <c r="J59" s="127" t="s">
        <v>60</v>
      </c>
      <c r="K59" s="59">
        <v>200000</v>
      </c>
      <c r="L59" s="142"/>
      <c r="M59" s="150"/>
    </row>
    <row r="60" spans="1:14" x14ac:dyDescent="0.15">
      <c r="B60" s="64"/>
      <c r="C60" s="71"/>
      <c r="D60" s="71"/>
      <c r="E60" s="80"/>
      <c r="F60" s="71"/>
      <c r="G60" s="95"/>
      <c r="H60" s="101"/>
      <c r="I60" s="117"/>
      <c r="J60" s="121"/>
      <c r="K60" s="129"/>
      <c r="L60" s="139"/>
      <c r="M60" s="150"/>
    </row>
    <row r="61" spans="1:14" x14ac:dyDescent="0.15">
      <c r="B61" s="68"/>
      <c r="C61" s="77"/>
      <c r="D61" s="77"/>
      <c r="E61" s="83"/>
      <c r="F61" s="77"/>
      <c r="G61" s="99"/>
      <c r="H61" s="114"/>
      <c r="I61" s="119"/>
      <c r="J61" s="128"/>
      <c r="K61" s="136"/>
      <c r="L61" s="149"/>
      <c r="M61" s="150"/>
    </row>
    <row r="62" spans="1:14" x14ac:dyDescent="0.15">
      <c r="D62" s="55" t="s">
        <v>94</v>
      </c>
      <c r="E62" s="55" t="s">
        <v>95</v>
      </c>
      <c r="F62" s="55" t="s">
        <v>96</v>
      </c>
    </row>
    <row r="63" spans="1:14" x14ac:dyDescent="0.15">
      <c r="E63" s="55" t="s">
        <v>104</v>
      </c>
      <c r="F63" s="55" t="s">
        <v>97</v>
      </c>
    </row>
    <row r="64" spans="1:14" x14ac:dyDescent="0.15">
      <c r="E64" s="55" t="s">
        <v>105</v>
      </c>
      <c r="F64" s="55" t="s">
        <v>98</v>
      </c>
    </row>
    <row r="65" spans="5:6" x14ac:dyDescent="0.15">
      <c r="E65" s="162" t="s">
        <v>107</v>
      </c>
      <c r="F65" s="55" t="s">
        <v>99</v>
      </c>
    </row>
    <row r="66" spans="5:6" x14ac:dyDescent="0.15">
      <c r="E66" s="162" t="s">
        <v>106</v>
      </c>
    </row>
    <row r="68" spans="5:6" x14ac:dyDescent="0.15">
      <c r="E68" s="55" t="s">
        <v>100</v>
      </c>
      <c r="F68" s="55" t="s">
        <v>101</v>
      </c>
    </row>
    <row r="69" spans="5:6" x14ac:dyDescent="0.15">
      <c r="E69" s="162" t="s">
        <v>109</v>
      </c>
      <c r="F69" s="55" t="s">
        <v>102</v>
      </c>
    </row>
    <row r="70" spans="5:6" x14ac:dyDescent="0.15">
      <c r="E70" s="162" t="s">
        <v>108</v>
      </c>
    </row>
    <row r="72" spans="5:6" x14ac:dyDescent="0.15">
      <c r="E72" s="55" t="s">
        <v>103</v>
      </c>
    </row>
  </sheetData>
  <mergeCells count="2">
    <mergeCell ref="B3:L3"/>
    <mergeCell ref="D6:E6"/>
  </mergeCells>
  <phoneticPr fontId="2"/>
  <printOptions horizontalCentered="1"/>
  <pageMargins left="0.70833333333333293" right="0.70833333333333293" top="0.74791666666666701" bottom="0.74791666666666701" header="0.51180555555555496" footer="0.51180555555555496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SheetLayoutView="100" workbookViewId="0">
      <selection activeCell="O16" sqref="O16"/>
    </sheetView>
  </sheetViews>
  <sheetFormatPr defaultRowHeight="13.5" x14ac:dyDescent="0.15"/>
  <cols>
    <col min="1" max="1026" width="8.75" customWidth="1"/>
  </cols>
  <sheetData>
    <row r="1" spans="1:5" x14ac:dyDescent="0.15">
      <c r="A1" s="175" t="str">
        <f>+'見積書作成例(1)'!D6</f>
        <v>南風原　花子　様</v>
      </c>
      <c r="B1" s="175"/>
      <c r="C1" s="154"/>
    </row>
    <row r="7" spans="1:5" x14ac:dyDescent="0.15">
      <c r="E7" t="s">
        <v>63</v>
      </c>
    </row>
    <row r="29" spans="1:8" x14ac:dyDescent="0.15">
      <c r="H29" s="161" t="s">
        <v>65</v>
      </c>
    </row>
    <row r="31" spans="1:8" x14ac:dyDescent="0.15">
      <c r="A31" t="s">
        <v>66</v>
      </c>
    </row>
    <row r="32" spans="1:8" x14ac:dyDescent="0.15">
      <c r="A32" s="151" t="s">
        <v>67</v>
      </c>
      <c r="B32" s="153">
        <v>12</v>
      </c>
      <c r="C32" s="155" t="s">
        <v>69</v>
      </c>
      <c r="D32" s="156">
        <v>9</v>
      </c>
      <c r="E32" s="156" t="s">
        <v>71</v>
      </c>
      <c r="F32" s="160">
        <f>+B32*D32</f>
        <v>108</v>
      </c>
    </row>
    <row r="33" spans="1:9" x14ac:dyDescent="0.15">
      <c r="A33" s="151" t="s">
        <v>5</v>
      </c>
      <c r="B33" s="153">
        <v>8</v>
      </c>
      <c r="C33" s="155" t="s">
        <v>69</v>
      </c>
      <c r="D33" s="156">
        <v>1</v>
      </c>
      <c r="E33" s="156" t="s">
        <v>71</v>
      </c>
      <c r="F33" s="160">
        <f>+B33*D33</f>
        <v>8</v>
      </c>
    </row>
    <row r="34" spans="1:9" x14ac:dyDescent="0.15">
      <c r="A34" s="151" t="s">
        <v>73</v>
      </c>
      <c r="B34" s="153">
        <v>4</v>
      </c>
      <c r="C34" s="155" t="s">
        <v>69</v>
      </c>
      <c r="D34" s="156">
        <v>5</v>
      </c>
      <c r="E34" s="154" t="s">
        <v>71</v>
      </c>
      <c r="F34" s="160">
        <f>B34*D34</f>
        <v>20</v>
      </c>
    </row>
    <row r="35" spans="1:9" x14ac:dyDescent="0.15">
      <c r="A35" s="151" t="s">
        <v>74</v>
      </c>
      <c r="B35" s="153">
        <v>2</v>
      </c>
      <c r="C35" s="155" t="s">
        <v>69</v>
      </c>
      <c r="D35" s="156">
        <v>2</v>
      </c>
      <c r="E35" s="154" t="s">
        <v>71</v>
      </c>
      <c r="F35" s="160">
        <f>+B35*D35*-1</f>
        <v>-4</v>
      </c>
    </row>
    <row r="36" spans="1:9" x14ac:dyDescent="0.15">
      <c r="A36" s="152"/>
      <c r="B36" s="152"/>
      <c r="C36" s="152"/>
      <c r="D36" s="157"/>
      <c r="E36" s="158" t="s">
        <v>33</v>
      </c>
      <c r="F36" s="159">
        <f>+SUM(F32:F35)</f>
        <v>132</v>
      </c>
      <c r="G36" t="s">
        <v>75</v>
      </c>
    </row>
    <row r="37" spans="1:9" x14ac:dyDescent="0.15">
      <c r="A37" t="s">
        <v>18</v>
      </c>
    </row>
    <row r="38" spans="1:9" x14ac:dyDescent="0.15">
      <c r="A38" s="151" t="s">
        <v>67</v>
      </c>
      <c r="B38" s="153">
        <v>12</v>
      </c>
      <c r="C38" s="155" t="s">
        <v>76</v>
      </c>
      <c r="D38" s="156">
        <v>9</v>
      </c>
      <c r="E38" s="155" t="s">
        <v>69</v>
      </c>
      <c r="F38" s="154">
        <v>2</v>
      </c>
      <c r="G38" s="156" t="s">
        <v>71</v>
      </c>
      <c r="H38" s="160">
        <f>+(B38+D38)*F38</f>
        <v>42</v>
      </c>
    </row>
    <row r="39" spans="1:9" x14ac:dyDescent="0.15">
      <c r="A39" s="151" t="s">
        <v>5</v>
      </c>
      <c r="B39" s="153">
        <v>8</v>
      </c>
      <c r="C39" s="155" t="s">
        <v>76</v>
      </c>
      <c r="D39" s="156">
        <v>1</v>
      </c>
      <c r="E39" s="155" t="s">
        <v>69</v>
      </c>
      <c r="F39" s="154">
        <v>1</v>
      </c>
      <c r="G39" s="156" t="s">
        <v>71</v>
      </c>
      <c r="H39" s="160">
        <f>+(B39+D39)*F39</f>
        <v>9</v>
      </c>
    </row>
    <row r="40" spans="1:9" x14ac:dyDescent="0.15">
      <c r="A40" s="151" t="s">
        <v>73</v>
      </c>
      <c r="B40" s="153">
        <v>4</v>
      </c>
      <c r="C40" s="155" t="s">
        <v>76</v>
      </c>
      <c r="D40" s="156">
        <v>5</v>
      </c>
      <c r="E40" s="155" t="s">
        <v>69</v>
      </c>
      <c r="F40" s="154">
        <v>2</v>
      </c>
      <c r="G40" s="154" t="s">
        <v>71</v>
      </c>
      <c r="H40" s="160">
        <f>+(B40+D40)*F40</f>
        <v>18</v>
      </c>
    </row>
    <row r="41" spans="1:9" x14ac:dyDescent="0.15">
      <c r="A41" s="152"/>
      <c r="B41" s="152"/>
      <c r="C41" s="152"/>
      <c r="D41" s="157"/>
      <c r="E41" s="152"/>
      <c r="F41" s="152"/>
      <c r="G41" s="158" t="s">
        <v>33</v>
      </c>
      <c r="H41" s="159">
        <f>+SUM(H38:H40)</f>
        <v>69</v>
      </c>
      <c r="I41" t="s">
        <v>46</v>
      </c>
    </row>
    <row r="43" spans="1:9" x14ac:dyDescent="0.15">
      <c r="A43" t="s">
        <v>61</v>
      </c>
    </row>
    <row r="44" spans="1:9" x14ac:dyDescent="0.15">
      <c r="A44" t="s">
        <v>30</v>
      </c>
    </row>
    <row r="45" spans="1:9" x14ac:dyDescent="0.15">
      <c r="A45" t="s">
        <v>62</v>
      </c>
    </row>
    <row r="46" spans="1:9" x14ac:dyDescent="0.15">
      <c r="A46" t="s">
        <v>64</v>
      </c>
    </row>
  </sheetData>
  <mergeCells count="1">
    <mergeCell ref="A1:B1"/>
  </mergeCells>
  <phoneticPr fontId="2"/>
  <pageMargins left="0.70866141732283472" right="0.51181102362204722" top="0.39370078740157483" bottom="0.15748031496062992" header="0.23622047244094488" footer="0.19685039370078741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見積書作成例(1)</vt:lpstr>
      <vt:lpstr>見積書作成例(2)</vt:lpstr>
      <vt:lpstr>図面・数量計算 (1)</vt:lpstr>
      <vt:lpstr>'見積書作成例(1)'!Print_Area</vt:lpstr>
      <vt:lpstr>'見積書作成例(2)'!Print_Area</vt:lpstr>
      <vt:lpstr>'図面・数量計算 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赤嶺 薫</dc:creator>
  <cp:lastModifiedBy>奥本 和希</cp:lastModifiedBy>
  <cp:lastPrinted>2021-08-06T08:24:18Z</cp:lastPrinted>
  <dcterms:created xsi:type="dcterms:W3CDTF">2019-06-21T01:11:20Z</dcterms:created>
  <dcterms:modified xsi:type="dcterms:W3CDTF">2023-07-27T07:56:40Z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2020-07-01T06:22:23Z</vt:filetime>
  </property>
</Properties>
</file>