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igenet-fsv\UserDesktop$\S00306\デスクトップ\経営比較分析表（R6年度決算）\"/>
    </mc:Choice>
  </mc:AlternateContent>
  <workbookProtection workbookAlgorithmName="SHA-512" workbookHashValue="8B1+QLCnKzWuac6uwJz6xoI7AynhhO3HcDYFoENaSisbKtb1jA2U7w+g75YoSbPqis29ngbzh0oTF9epuNuyZA==" workbookSaltValue="TXtQYGvDxi8ask2Fb2LHuA==" workbookSpinCount="100000" lockStructure="1"/>
  <bookViews>
    <workbookView xWindow="0" yWindow="0" windowWidth="19200" windowHeight="113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<sst xmlns="http://schemas.openxmlformats.org/spreadsheetml/2006/main" count="231" uniqueCount="117">
  <si>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</si>
  <si>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</si>
  <si>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</si>
  <si>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</si>
  <si>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</si>
  <si>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</si>
  <si>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</si>
  <si>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</si>
  <si>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</si>
  <si>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</si>
  <si>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</si>
  <si>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</si>
  <si>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</si>
  <si>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</si>
  <si>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</si>
  <si>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</si>
  <si>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</si>
  <si>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</si>
  <si>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</si>
  <si>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</si>
  <si>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</si>
  <si>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</si>
  <si>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</si>
  <si>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</si>
  <si>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</si>
  <si>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</si>
  <si>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</si>
  <si>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</si>
  <si>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</si>
  <si>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</si>
  <si>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</si>
  <si>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</si>
  <si>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</si>
  <si>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</si>
  <si>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</si>
  <si>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</si>
  <si>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</si>
  <si>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</si>
  <si>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</si>
  <si>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</si>
  <si>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</si>
  <si>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</si>
  <si>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</si>
  <si>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</si>
  <si>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</si>
  <si>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</si>
  <si>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</si>
  <si>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</si>
  <si>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</si>
  <si>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</si>
  <si>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</si>
  <si>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</si>
  <si>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</si>
  <si>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</si>
  <si>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</si>
  <si>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</si>
  <si>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</si>
  <si>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</si>
  <si>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</si>
  <si>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</si>
  <si>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</si>
  <si>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</si>
  <si>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</si>
  <si>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</si>
  <si>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</si>
  <si>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</si>
  <si>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</si>
  <si>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</si>
  <si>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</si>
  <si>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</si>
  <si>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</si>
  <si>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</si>
  <si>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</si>
  <si>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</si>
  <si>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</si>
  <si>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</si>
  <si>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</si>
  <si>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</si>
  <si>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</si>
  <si>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</si>
  <si>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</si>
  <si>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</si>
  <si>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</si>
  <si>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</si>
  <si>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</si>
  <si>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</si>
  <si>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</si>
  <si>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</si>
  <si>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</si>
  <si>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</si>
  <si>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</si>
  <si>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</si>
  <si>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</si>
  <si>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</si>
  <si>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</si>
  <si>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</si>
  <si>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南風原町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</si>
  <si>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</si>
  <si>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</si>
  <si>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</si>
  <si>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</si>
  <si>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</si>
  <si>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</si>
  <si>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</si>
  <si>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</si>
  <si>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</si>
  <si>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</si>
  <si>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</si>
  <si>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</si>
  <si>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</si>
  <si>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</si>
  <si>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</si>
  <si>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</si>
  <si>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</si>
  <si>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①有形固定試算減価償却率：類似団体と比較して低い数値ですが、供用開始の平成14年から23年たっており、処理施設における機械等の再整備が必要です。
②管渠老朽化率：該当なし
③管渠改善率：該当なし</t>
    <rPh sb="1" eb="3">
      <t>ユウケイ</t>
    </rPh>
    <rPh sb="3" eb="5">
      <t>コテイ</t>
    </rPh>
    <rPh sb="5" eb="7">
      <t>シサン</t>
    </rPh>
    <rPh sb="7" eb="9">
      <t>ゲンカ</t>
    </rPh>
    <rPh sb="9" eb="11">
      <t>ショウキャク</t>
    </rPh>
    <rPh sb="11" eb="12">
      <t>リツ</t>
    </rPh>
    <rPh sb="13" eb="15">
      <t>ルイジ</t>
    </rPh>
    <rPh sb="15" eb="17">
      <t>ダンタイ</t>
    </rPh>
    <rPh sb="18" eb="20">
      <t>ヒカク</t>
    </rPh>
    <rPh sb="22" eb="23">
      <t>ヒク</t>
    </rPh>
    <rPh sb="24" eb="26">
      <t>スウチ</t>
    </rPh>
    <rPh sb="30" eb="32">
      <t>キョウヨウ</t>
    </rPh>
    <rPh sb="32" eb="34">
      <t>カイシ</t>
    </rPh>
    <rPh sb="35" eb="37">
      <t>ヘイセイ</t>
    </rPh>
    <rPh sb="39" eb="40">
      <t>ネン</t>
    </rPh>
    <rPh sb="44" eb="45">
      <t>ネン</t>
    </rPh>
    <rPh sb="51" eb="53">
      <t>ショリ</t>
    </rPh>
    <rPh sb="53" eb="55">
      <t>シセツ</t>
    </rPh>
    <rPh sb="59" eb="61">
      <t>キカイ</t>
    </rPh>
    <rPh sb="61" eb="62">
      <t>トウ</t>
    </rPh>
    <rPh sb="63" eb="66">
      <t>サイセイビ</t>
    </rPh>
    <rPh sb="67" eb="69">
      <t>ヒツヨウ</t>
    </rPh>
    <rPh sb="74" eb="76">
      <t>カンキョ</t>
    </rPh>
    <rPh sb="76" eb="79">
      <t>ロウキュウカ</t>
    </rPh>
    <rPh sb="79" eb="80">
      <t>リツ</t>
    </rPh>
    <rPh sb="81" eb="83">
      <t>ガイトウ</t>
    </rPh>
    <rPh sb="87" eb="89">
      <t>カンキョ</t>
    </rPh>
    <rPh sb="89" eb="92">
      <t>カイゼンリツ</t>
    </rPh>
    <rPh sb="93" eb="95">
      <t>ガイトウ</t>
    </rPh>
    <phoneticPr fontId="1"/>
  </si>
  <si>
    <t>令和6年度決算における経営成績について経常収支比率は100%を上回っていますが、一般会計からの繰入れにより事業を運営している状況です。令和7年6月検針分から下水道使用料改定となりますが、引き続き見直しを行い計画的に経費回収率の向上を進めてまいります。また、今後は施設の更新に向けて取り組んでいきます。</t>
    <rPh sb="0" eb="2">
      <t>レイワ</t>
    </rPh>
    <rPh sb="3" eb="5">
      <t>ネンド</t>
    </rPh>
    <rPh sb="5" eb="7">
      <t>ケッサン</t>
    </rPh>
    <rPh sb="11" eb="13">
      <t>ケイエイ</t>
    </rPh>
    <rPh sb="13" eb="15">
      <t>セイセキ</t>
    </rPh>
    <rPh sb="19" eb="21">
      <t>ケイジョウ</t>
    </rPh>
    <rPh sb="21" eb="23">
      <t>シュウシ</t>
    </rPh>
    <rPh sb="23" eb="25">
      <t>ヒリツ</t>
    </rPh>
    <rPh sb="31" eb="33">
      <t>ウワマワ</t>
    </rPh>
    <rPh sb="40" eb="42">
      <t>イッパン</t>
    </rPh>
    <rPh sb="42" eb="44">
      <t>カイケイ</t>
    </rPh>
    <rPh sb="47" eb="48">
      <t>ク</t>
    </rPh>
    <rPh sb="48" eb="49">
      <t>イ</t>
    </rPh>
    <rPh sb="53" eb="55">
      <t>ジギョウ</t>
    </rPh>
    <rPh sb="56" eb="58">
      <t>ウンエイ</t>
    </rPh>
    <rPh sb="62" eb="64">
      <t>ジョウキョウ</t>
    </rPh>
    <rPh sb="67" eb="69">
      <t>レイワ</t>
    </rPh>
    <rPh sb="70" eb="71">
      <t>ネン</t>
    </rPh>
    <rPh sb="72" eb="73">
      <t>ガツ</t>
    </rPh>
    <rPh sb="73" eb="75">
      <t>ケンシン</t>
    </rPh>
    <rPh sb="75" eb="76">
      <t>ブン</t>
    </rPh>
    <rPh sb="78" eb="81">
      <t>ゲスイドウ</t>
    </rPh>
    <rPh sb="81" eb="84">
      <t>シヨウリョウ</t>
    </rPh>
    <rPh sb="84" eb="86">
      <t>カイテイ</t>
    </rPh>
    <rPh sb="93" eb="94">
      <t>ヒ</t>
    </rPh>
    <rPh sb="95" eb="96">
      <t>ツヅ</t>
    </rPh>
    <rPh sb="97" eb="99">
      <t>ミナオ</t>
    </rPh>
    <rPh sb="101" eb="102">
      <t>オコナ</t>
    </rPh>
    <rPh sb="103" eb="106">
      <t>ケイカクテキ</t>
    </rPh>
    <rPh sb="107" eb="109">
      <t>ケイヒ</t>
    </rPh>
    <rPh sb="109" eb="112">
      <t>カイシュウリツ</t>
    </rPh>
    <rPh sb="113" eb="115">
      <t>コウジョウ</t>
    </rPh>
    <rPh sb="116" eb="117">
      <t>スス</t>
    </rPh>
    <rPh sb="128" eb="130">
      <t>コンゴ</t>
    </rPh>
    <rPh sb="131" eb="133">
      <t>シセツ</t>
    </rPh>
    <rPh sb="134" eb="136">
      <t>コウシン</t>
    </rPh>
    <rPh sb="137" eb="138">
      <t>ム</t>
    </rPh>
    <rPh sb="140" eb="141">
      <t>ト</t>
    </rPh>
    <rPh sb="142" eb="143">
      <t>ク</t>
    </rPh>
    <phoneticPr fontId="1"/>
  </si>
  <si>
    <t>①経常収支比率：125.64%で黒字になっていますが一般会計からの繰入れにより事業を運営している状況です。使用料改定等で自主財源の収入増を目指す必要があります。　　　　　　　　　　　　　　　　　　　　　　　　　　　　　　　　　②累積欠損比率:0%で経営は健全です。
③流動比率：169.13%で債務を賄えています。
④企業債残高対事業規模比率：644.77%で類似団体平均値より下回っています。企業債借入れがないため、企業債残高が減少傾向となっています。　　　　　　　　　　　　　　　　　　
⑤経費回収率：34.93%となっており、使用料で汚水処理経費を賄えていません。使用料改定等で自主財源の収入増を目指す必要があります。
⑥汚水処理原価：210.76円で類似団体平均値より下回っているので、効率的な汚水処理が実施されていると考えます。　　　　　　　　　　　　　　　　　　⑦施設利用率：51.61%で類似団体と比較して高い数値ですが、接続率向上により利用率を高めてまいります。
⑧水洗化率：81.32%です。100%に近づくため下水道への普及活動を引き続き行っていきます。</t>
    <rPh sb="1" eb="3">
      <t>ケイジョウ</t>
    </rPh>
    <rPh sb="3" eb="5">
      <t>シュウシ</t>
    </rPh>
    <rPh sb="5" eb="7">
      <t>ヒリツ</t>
    </rPh>
    <rPh sb="16" eb="18">
      <t>クロジ</t>
    </rPh>
    <rPh sb="26" eb="28">
      <t>イッパン</t>
    </rPh>
    <rPh sb="28" eb="30">
      <t>カイケイ</t>
    </rPh>
    <rPh sb="33" eb="34">
      <t>ク</t>
    </rPh>
    <rPh sb="34" eb="35">
      <t>イ</t>
    </rPh>
    <rPh sb="39" eb="41">
      <t>ジギョウ</t>
    </rPh>
    <rPh sb="42" eb="44">
      <t>ウンエイ</t>
    </rPh>
    <rPh sb="48" eb="50">
      <t>ジョウキョウ</t>
    </rPh>
    <rPh sb="53" eb="56">
      <t>シヨウリョウ</t>
    </rPh>
    <rPh sb="56" eb="58">
      <t>カイテイ</t>
    </rPh>
    <rPh sb="58" eb="59">
      <t>トウ</t>
    </rPh>
    <rPh sb="60" eb="62">
      <t>ジシュ</t>
    </rPh>
    <rPh sb="62" eb="64">
      <t>ザイゲン</t>
    </rPh>
    <rPh sb="65" eb="68">
      <t>シュウニュウゾウ</t>
    </rPh>
    <rPh sb="69" eb="71">
      <t>メザ</t>
    </rPh>
    <rPh sb="72" eb="74">
      <t>ヒツヨウ</t>
    </rPh>
    <rPh sb="114" eb="116">
      <t>ルイセキ</t>
    </rPh>
    <rPh sb="116" eb="118">
      <t>ケッソン</t>
    </rPh>
    <rPh sb="118" eb="120">
      <t>ヒリツ</t>
    </rPh>
    <rPh sb="124" eb="126">
      <t>ケイエイ</t>
    </rPh>
    <rPh sb="127" eb="129">
      <t>ケンゼン</t>
    </rPh>
    <rPh sb="134" eb="136">
      <t>リュウドウ</t>
    </rPh>
    <rPh sb="136" eb="138">
      <t>ヒリツ</t>
    </rPh>
    <rPh sb="147" eb="149">
      <t>サイム</t>
    </rPh>
    <rPh sb="150" eb="151">
      <t>マカナ</t>
    </rPh>
    <rPh sb="159" eb="162">
      <t>キギョウサイ</t>
    </rPh>
    <rPh sb="162" eb="164">
      <t>ザンダカ</t>
    </rPh>
    <rPh sb="164" eb="165">
      <t>タイ</t>
    </rPh>
    <rPh sb="165" eb="167">
      <t>ジギョウ</t>
    </rPh>
    <rPh sb="167" eb="169">
      <t>キボ</t>
    </rPh>
    <rPh sb="169" eb="171">
      <t>ヒリツ</t>
    </rPh>
    <rPh sb="180" eb="182">
      <t>ルイジ</t>
    </rPh>
    <rPh sb="182" eb="184">
      <t>ダンタイ</t>
    </rPh>
    <rPh sb="184" eb="187">
      <t>ヘイキンチ</t>
    </rPh>
    <rPh sb="189" eb="191">
      <t>シタマワ</t>
    </rPh>
    <rPh sb="197" eb="200">
      <t>キギョウサイ</t>
    </rPh>
    <rPh sb="200" eb="201">
      <t>カ</t>
    </rPh>
    <rPh sb="201" eb="202">
      <t>イ</t>
    </rPh>
    <rPh sb="209" eb="212">
      <t>キギョウサイ</t>
    </rPh>
    <rPh sb="212" eb="214">
      <t>ザンダカ</t>
    </rPh>
    <rPh sb="215" eb="217">
      <t>ゲンショウ</t>
    </rPh>
    <rPh sb="217" eb="219">
      <t>ケイコウ</t>
    </rPh>
    <rPh sb="247" eb="249">
      <t>ケイヒ</t>
    </rPh>
    <rPh sb="249" eb="252">
      <t>カイシュウリツ</t>
    </rPh>
    <rPh sb="266" eb="269">
      <t>シヨウリョウ</t>
    </rPh>
    <rPh sb="270" eb="272">
      <t>オスイ</t>
    </rPh>
    <rPh sb="272" eb="274">
      <t>ショリ</t>
    </rPh>
    <rPh sb="274" eb="276">
      <t>ケイヒ</t>
    </rPh>
    <rPh sb="277" eb="278">
      <t>マカナ</t>
    </rPh>
    <rPh sb="314" eb="316">
      <t>オスイ</t>
    </rPh>
    <rPh sb="316" eb="318">
      <t>ショリ</t>
    </rPh>
    <rPh sb="318" eb="320">
      <t>ゲンカ</t>
    </rPh>
    <rPh sb="327" eb="328">
      <t>エン</t>
    </rPh>
    <rPh sb="329" eb="331">
      <t>ルイジ</t>
    </rPh>
    <rPh sb="331" eb="333">
      <t>ダンタイ</t>
    </rPh>
    <rPh sb="333" eb="335">
      <t>ヘイキン</t>
    </rPh>
    <rPh sb="335" eb="336">
      <t>チ</t>
    </rPh>
    <rPh sb="338" eb="340">
      <t>シタマワ</t>
    </rPh>
    <rPh sb="347" eb="349">
      <t>コウリツ</t>
    </rPh>
    <rPh sb="349" eb="350">
      <t>テキ</t>
    </rPh>
    <rPh sb="351" eb="353">
      <t>オスイ</t>
    </rPh>
    <rPh sb="353" eb="355">
      <t>ショリ</t>
    </rPh>
    <rPh sb="356" eb="358">
      <t>ジッシ</t>
    </rPh>
    <rPh sb="364" eb="365">
      <t>カンガ</t>
    </rPh>
    <rPh sb="388" eb="390">
      <t>シセツ</t>
    </rPh>
    <rPh sb="390" eb="393">
      <t>リヨウリツ</t>
    </rPh>
    <rPh sb="401" eb="403">
      <t>ルイジ</t>
    </rPh>
    <rPh sb="403" eb="405">
      <t>ダンタイ</t>
    </rPh>
    <rPh sb="406" eb="408">
      <t>ヒカク</t>
    </rPh>
    <rPh sb="410" eb="411">
      <t>タカ</t>
    </rPh>
    <rPh sb="412" eb="414">
      <t>スウチ</t>
    </rPh>
    <rPh sb="418" eb="420">
      <t>セツゾク</t>
    </rPh>
    <rPh sb="420" eb="421">
      <t>リツ</t>
    </rPh>
    <rPh sb="421" eb="423">
      <t>コウジョウ</t>
    </rPh>
    <rPh sb="426" eb="429">
      <t>リヨウリツ</t>
    </rPh>
    <rPh sb="430" eb="431">
      <t>タカ</t>
    </rPh>
    <rPh sb="441" eb="443">
      <t>スイセン</t>
    </rPh>
    <rPh sb="443" eb="444">
      <t>カ</t>
    </rPh>
    <rPh sb="444" eb="445">
      <t>リツ</t>
    </rPh>
    <rPh sb="460" eb="462">
      <t>チカズ</t>
    </rPh>
    <rPh sb="465" eb="468">
      <t>ゲスイドウ</t>
    </rPh>
    <rPh sb="470" eb="472">
      <t>フキュウ</t>
    </rPh>
    <rPh sb="472" eb="474">
      <t>カツドウ</t>
    </rPh>
    <rPh sb="475" eb="476">
      <t>ヒ</t>
    </rPh>
    <rPh sb="477" eb="478">
      <t>ツヅ</t>
    </rPh>
    <rPh sb="479" eb="48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</si>
</sst>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94-4CDF-863D-B7E06ED10B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6B94-4CDF-863D-B7E06ED10B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50.97</c:v>
                </c:pt>
                <c:pt idx="1">
                  <c:v>51.29</c:v>
                </c:pt>
                <c:pt idx="2">
                  <c:v>53.23</c:v>
                </c:pt>
                <c:pt idx="3">
                  <c:v>52.26</c:v>
                </c:pt>
                <c:pt idx="4">
                  <c:v>51.61</c:v>
                </c:pt>
              </c:numCache>
            </c:numRef>
          </c:val>
          <c:extLst>
            <c:ext xmlns:c16="http://schemas.microsoft.com/office/drawing/2014/chart" uri="{C3380CC4-5D6E-409C-BE32-E72D297353CC}">
              <c16:uniqueId val="{00000000-2D05-4DEC-A2AE-EC3685A9DD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D05-4DEC-A2AE-EC3685A9DD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79.98</c:v>
                </c:pt>
                <c:pt idx="1">
                  <c:v>78.099999999999994</c:v>
                </c:pt>
                <c:pt idx="2">
                  <c:v>81.34</c:v>
                </c:pt>
                <c:pt idx="3">
                  <c:v>81.7</c:v>
                </c:pt>
                <c:pt idx="4">
                  <c:v>81.319999999999993</c:v>
                </c:pt>
              </c:numCache>
            </c:numRef>
          </c:val>
          <c:extLst>
            <c:ext xmlns:c16="http://schemas.microsoft.com/office/drawing/2014/chart" uri="{C3380CC4-5D6E-409C-BE32-E72D297353CC}">
              <c16:uniqueId val="{00000000-CF73-4A1B-8FDA-780E36E8BE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CF73-4A1B-8FDA-780E36E8BE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118.42</c:v>
                </c:pt>
                <c:pt idx="1">
                  <c:v>113.09</c:v>
                </c:pt>
                <c:pt idx="2">
                  <c:v>121.72</c:v>
                </c:pt>
                <c:pt idx="3">
                  <c:v>122.85</c:v>
                </c:pt>
                <c:pt idx="4">
                  <c:v>125.64</c:v>
                </c:pt>
              </c:numCache>
            </c:numRef>
          </c:val>
          <c:extLst>
            <c:ext xmlns:c16="http://schemas.microsoft.com/office/drawing/2014/chart" uri="{C3380CC4-5D6E-409C-BE32-E72D297353CC}">
              <c16:uniqueId val="{00000000-3008-48A8-B210-E2BC965D7C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3008-48A8-B210-E2BC965D7C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4.96</c:v>
                </c:pt>
                <c:pt idx="1">
                  <c:v>10.01</c:v>
                </c:pt>
                <c:pt idx="2">
                  <c:v>13.91</c:v>
                </c:pt>
                <c:pt idx="3">
                  <c:v>17.899999999999999</c:v>
                </c:pt>
                <c:pt idx="4">
                  <c:v>22.2</c:v>
                </c:pt>
              </c:numCache>
            </c:numRef>
          </c:val>
          <c:extLst>
            <c:ext xmlns:c16="http://schemas.microsoft.com/office/drawing/2014/chart" uri="{C3380CC4-5D6E-409C-BE32-E72D297353CC}">
              <c16:uniqueId val="{00000000-4E01-4CFD-96F4-EBA66D8EE21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4E01-4CFD-96F4-EBA66D8EE21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BB-4D69-807E-EB9F95704A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EFBB-4D69-807E-EB9F95704A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EC-4290-A085-C209131018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EFEC-4290-A085-C209131018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c:v>
                </c:pt>
                <c:pt idx="1">
                  <c:v>54.22</c:v>
                </c:pt>
                <c:pt idx="2">
                  <c:v>66.459999999999994</c:v>
                </c:pt>
                <c:pt idx="3">
                  <c:v>110.47</c:v>
                </c:pt>
                <c:pt idx="4">
                  <c:v>169.13</c:v>
                </c:pt>
              </c:numCache>
            </c:numRef>
          </c:val>
          <c:extLst>
            <c:ext xmlns:c16="http://schemas.microsoft.com/office/drawing/2014/chart" uri="{C3380CC4-5D6E-409C-BE32-E72D297353CC}">
              <c16:uniqueId val="{00000000-C1F5-485C-AE35-13B99B5F108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C1F5-485C-AE35-13B99B5F108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1157.55</c:v>
                </c:pt>
                <c:pt idx="1">
                  <c:v>1015.91</c:v>
                </c:pt>
                <c:pt idx="2">
                  <c:v>887.83</c:v>
                </c:pt>
                <c:pt idx="3">
                  <c:v>747.9</c:v>
                </c:pt>
                <c:pt idx="4">
                  <c:v>644.77</c:v>
                </c:pt>
              </c:numCache>
            </c:numRef>
          </c:val>
          <c:extLst>
            <c:ext xmlns:c16="http://schemas.microsoft.com/office/drawing/2014/chart" uri="{C3380CC4-5D6E-409C-BE32-E72D297353CC}">
              <c16:uniqueId val="{00000000-35F0-4259-8C5D-2139614F9E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35F0-4259-8C5D-2139614F9E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32.06</c:v>
                </c:pt>
                <c:pt idx="1">
                  <c:v>33.33</c:v>
                </c:pt>
                <c:pt idx="2">
                  <c:v>33.67</c:v>
                </c:pt>
                <c:pt idx="3">
                  <c:v>30.87</c:v>
                </c:pt>
                <c:pt idx="4">
                  <c:v>34.93</c:v>
                </c:pt>
              </c:numCache>
            </c:numRef>
          </c:val>
          <c:extLst>
            <c:ext xmlns:c16="http://schemas.microsoft.com/office/drawing/2014/chart" uri="{C3380CC4-5D6E-409C-BE32-E72D297353CC}">
              <c16:uniqueId val="{00000000-5891-4339-8687-663BDCBEF5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891-4339-8687-663BDCBEF5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221.25</c:v>
                </c:pt>
                <c:pt idx="1">
                  <c:v>214.15</c:v>
                </c:pt>
                <c:pt idx="2">
                  <c:v>213.96</c:v>
                </c:pt>
                <c:pt idx="3">
                  <c:v>238.23</c:v>
                </c:pt>
                <c:pt idx="4">
                  <c:v>210.76</c:v>
                </c:pt>
              </c:numCache>
            </c:numRef>
          </c:val>
          <c:extLst>
            <c:ext xmlns:c16="http://schemas.microsoft.com/office/drawing/2014/chart" uri="{C3380CC4-5D6E-409C-BE32-E72D297353CC}">
              <c16:uniqueId val="{00000000-87CD-41A7-91D4-F226951DFE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87CD-41A7-91D4-F226951DFE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C69" sqref="CC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沖縄県　南風原町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41330</v>
      </c>
      <c r="AM8" s="44"/>
      <c r="AN8" s="44"/>
      <c r="AO8" s="44"/>
      <c r="AP8" s="44"/>
      <c r="AQ8" s="44"/>
      <c r="AR8" s="44"/>
      <c r="AS8" s="44"/>
      <c r="AT8" s="45">
        <f>データ!T6</f>
        <v>10.76</v>
      </c>
      <c r="AU8" s="45"/>
      <c r="AV8" s="45"/>
      <c r="AW8" s="45"/>
      <c r="AX8" s="45"/>
      <c r="AY8" s="45"/>
      <c r="AZ8" s="45"/>
      <c r="BA8" s="45"/>
      <c r="BB8" s="45">
        <f>データ!U6</f>
        <v>3841.08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94.54</v>
      </c>
      <c r="J10" s="45"/>
      <c r="K10" s="45"/>
      <c r="L10" s="45"/>
      <c r="M10" s="45"/>
      <c r="N10" s="45"/>
      <c r="O10" s="45"/>
      <c r="P10" s="45">
        <f>データ!P6</f>
        <v>2.13</v>
      </c>
      <c r="Q10" s="45"/>
      <c r="R10" s="45"/>
      <c r="S10" s="45"/>
      <c r="T10" s="45"/>
      <c r="U10" s="45"/>
      <c r="V10" s="45"/>
      <c r="W10" s="45">
        <f>データ!Q6</f>
        <v>95.54</v>
      </c>
      <c r="X10" s="45"/>
      <c r="Y10" s="45"/>
      <c r="Z10" s="45"/>
      <c r="AA10" s="45"/>
      <c r="AB10" s="45"/>
      <c r="AC10" s="45"/>
      <c r="AD10" s="44">
        <f>データ!R6</f>
        <v>1405</v>
      </c>
      <c r="AE10" s="44"/>
      <c r="AF10" s="44"/>
      <c r="AG10" s="44"/>
      <c r="AH10" s="44"/>
      <c r="AI10" s="44"/>
      <c r="AJ10" s="44"/>
      <c r="AK10" s="2"/>
      <c r="AL10" s="44">
        <f>データ!V6</f>
        <v>878</v>
      </c>
      <c r="AM10" s="44"/>
      <c r="AN10" s="44"/>
      <c r="AO10" s="44"/>
      <c r="AP10" s="44"/>
      <c r="AQ10" s="44"/>
      <c r="AR10" s="44"/>
      <c r="AS10" s="44"/>
      <c r="AT10" s="45">
        <f>データ!W6</f>
        <v>0.34</v>
      </c>
      <c r="AU10" s="45"/>
      <c r="AV10" s="45"/>
      <c r="AW10" s="45"/>
      <c r="AX10" s="45"/>
      <c r="AY10" s="45"/>
      <c r="AZ10" s="45"/>
      <c r="BA10" s="45"/>
      <c r="BB10" s="45">
        <f>データ!X6</f>
        <v>2582.35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qZNTCIxyKe3Grv2JlagtlevAAT9PPkDdVyxApHZbiYhEulcQq6hgHf5og0A2xycg/pWPfJ6D73cvRZj7lxg4Q==" saltValue="S6cx7Cs8PcbDJuURKdNx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473502</v>
      </c>
      <c r="D6" s="19">
        <f t="shared" si="3"/>
        <v>46</v>
      </c>
      <c r="E6" s="19">
        <f t="shared" si="3"/>
        <v>17</v>
      </c>
      <c r="F6" s="19">
        <f t="shared" si="3"/>
        <v>5</v>
      </c>
      <c r="G6" s="19">
        <f t="shared" si="3"/>
        <v>0</v>
      </c>
      <c r="H6" s="19" t="str">
        <f t="shared" si="3"/>
        <v>沖縄県　南風原町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94.54</v>
      </c>
      <c r="P6" s="20">
        <f t="shared" si="3"/>
        <v>2.13</v>
      </c>
      <c r="Q6" s="20">
        <f t="shared" si="3"/>
        <v>95.54</v>
      </c>
      <c r="R6" s="20">
        <f t="shared" si="3"/>
        <v>1405</v>
      </c>
      <c r="S6" s="20">
        <f t="shared" si="3"/>
        <v>41330</v>
      </c>
      <c r="T6" s="20">
        <f t="shared" si="3"/>
        <v>10.76</v>
      </c>
      <c r="U6" s="20">
        <f t="shared" si="3"/>
        <v>3841.08</v>
      </c>
      <c r="V6" s="20">
        <f t="shared" si="3"/>
        <v>878</v>
      </c>
      <c r="W6" s="20">
        <f t="shared" si="3"/>
        <v>0.34</v>
      </c>
      <c r="X6" s="20">
        <f t="shared" si="3"/>
        <v>2582.35</v>
      </c>
      <c r="Y6" s="21">
        <f>IF(Y7="",NA(),Y7)</f>
        <v>118.42</v>
      </c>
      <c r="Z6" s="21">
        <f t="shared" ref="Z6:AH6" si="4">IF(Z7="",NA(),Z7)</f>
        <v>113.09</v>
      </c>
      <c r="AA6" s="21">
        <f t="shared" si="4"/>
        <v>121.72</v>
      </c>
      <c r="AB6" s="21">
        <f t="shared" si="4"/>
        <v>122.85</v>
      </c>
      <c r="AC6" s="21">
        <f t="shared" si="4"/>
        <v>125.64</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50</v>
      </c>
      <c r="AV6" s="21">
        <f t="shared" ref="AV6:BD6" si="6">IF(AV7="",NA(),AV7)</f>
        <v>54.22</v>
      </c>
      <c r="AW6" s="21">
        <f t="shared" si="6"/>
        <v>66.459999999999994</v>
      </c>
      <c r="AX6" s="21">
        <f t="shared" si="6"/>
        <v>110.47</v>
      </c>
      <c r="AY6" s="21">
        <f t="shared" si="6"/>
        <v>169.13</v>
      </c>
      <c r="AZ6" s="21">
        <f t="shared" si="6"/>
        <v>29.13</v>
      </c>
      <c r="BA6" s="21">
        <f t="shared" si="6"/>
        <v>35.69</v>
      </c>
      <c r="BB6" s="21">
        <f t="shared" si="6"/>
        <v>38.4</v>
      </c>
      <c r="BC6" s="21">
        <f t="shared" si="6"/>
        <v>44.04</v>
      </c>
      <c r="BD6" s="21">
        <f t="shared" si="6"/>
        <v>58.25</v>
      </c>
      <c r="BE6" s="20" t="str">
        <f>IF(BE7="","",IF(BE7="-","【-】","【"&amp;SUBSTITUTE(TEXT(BE7,"#,##0.00"),"-","△")&amp;"】"))</f>
        <v>【47.19】</v>
      </c>
      <c r="BF6" s="21">
        <f>IF(BF7="",NA(),BF7)</f>
        <v>1157.55</v>
      </c>
      <c r="BG6" s="21">
        <f t="shared" ref="BG6:BO6" si="7">IF(BG7="",NA(),BG7)</f>
        <v>1015.91</v>
      </c>
      <c r="BH6" s="21">
        <f t="shared" si="7"/>
        <v>887.83</v>
      </c>
      <c r="BI6" s="21">
        <f t="shared" si="7"/>
        <v>747.9</v>
      </c>
      <c r="BJ6" s="21">
        <f t="shared" si="7"/>
        <v>644.77</v>
      </c>
      <c r="BK6" s="21">
        <f t="shared" si="7"/>
        <v>867.83</v>
      </c>
      <c r="BL6" s="21">
        <f t="shared" si="7"/>
        <v>791.76</v>
      </c>
      <c r="BM6" s="21">
        <f t="shared" si="7"/>
        <v>900.82</v>
      </c>
      <c r="BN6" s="21">
        <f t="shared" si="7"/>
        <v>839.21</v>
      </c>
      <c r="BO6" s="21">
        <f t="shared" si="7"/>
        <v>791.46</v>
      </c>
      <c r="BP6" s="20" t="str">
        <f>IF(BP7="","",IF(BP7="-","【-】","【"&amp;SUBSTITUTE(TEXT(BP7,"#,##0.00"),"-","△")&amp;"】"))</f>
        <v>【798.10】</v>
      </c>
      <c r="BQ6" s="21">
        <f>IF(BQ7="",NA(),BQ7)</f>
        <v>32.06</v>
      </c>
      <c r="BR6" s="21">
        <f t="shared" ref="BR6:BZ6" si="8">IF(BR7="",NA(),BR7)</f>
        <v>33.33</v>
      </c>
      <c r="BS6" s="21">
        <f t="shared" si="8"/>
        <v>33.67</v>
      </c>
      <c r="BT6" s="21">
        <f t="shared" si="8"/>
        <v>30.87</v>
      </c>
      <c r="BU6" s="21">
        <f t="shared" si="8"/>
        <v>34.93</v>
      </c>
      <c r="BV6" s="21">
        <f t="shared" si="8"/>
        <v>57.08</v>
      </c>
      <c r="BW6" s="21">
        <f t="shared" si="8"/>
        <v>56.26</v>
      </c>
      <c r="BX6" s="21">
        <f t="shared" si="8"/>
        <v>52.94</v>
      </c>
      <c r="BY6" s="21">
        <f t="shared" si="8"/>
        <v>52.05</v>
      </c>
      <c r="BZ6" s="21">
        <f t="shared" si="8"/>
        <v>47.96</v>
      </c>
      <c r="CA6" s="20" t="str">
        <f>IF(CA7="","",IF(CA7="-","【-】","【"&amp;SUBSTITUTE(TEXT(CA7,"#,##0.00"),"-","△")&amp;"】"))</f>
        <v>【54.51】</v>
      </c>
      <c r="CB6" s="21">
        <f>IF(CB7="",NA(),CB7)</f>
        <v>221.25</v>
      </c>
      <c r="CC6" s="21">
        <f t="shared" ref="CC6:CK6" si="9">IF(CC7="",NA(),CC7)</f>
        <v>214.15</v>
      </c>
      <c r="CD6" s="21">
        <f t="shared" si="9"/>
        <v>213.96</v>
      </c>
      <c r="CE6" s="21">
        <f t="shared" si="9"/>
        <v>238.23</v>
      </c>
      <c r="CF6" s="21">
        <f t="shared" si="9"/>
        <v>210.76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50.97</v>
      </c>
      <c r="CN6" s="21">
        <f t="shared" ref="CN6:CV6" si="10">IF(CN7="",NA(),CN7)</f>
        <v>51.29</v>
      </c>
      <c r="CO6" s="21">
        <f t="shared" si="10"/>
        <v>53.23</v>
      </c>
      <c r="CP6" s="21">
        <f t="shared" si="10"/>
        <v>52.26</v>
      </c>
      <c r="CQ6" s="21">
        <f t="shared" si="10"/>
        <v>51.61</v>
      </c>
      <c r="CR6" s="21">
        <f t="shared" si="10"/>
        <v>54.83</v>
      </c>
      <c r="CS6" s="21">
        <f t="shared" si="10"/>
        <v>66.53</v>
      </c>
      <c r="CT6" s="21">
        <f t="shared" si="10"/>
        <v>52.35</v>
      </c>
      <c r="CU6" s="21">
        <f t="shared" si="10"/>
        <v>46.25</v>
      </c>
      <c r="CV6" s="21">
        <f t="shared" si="10"/>
        <v>45.32</v>
      </c>
      <c r="CW6" s="20" t="str">
        <f>IF(CW7="","",IF(CW7="-","【-】","【"&amp;SUBSTITUTE(TEXT(CW7,"#,##0.00"),"-","△")&amp;"】"))</f>
        <v>【49.92】</v>
      </c>
      <c r="CX6" s="21">
        <f>IF(CX7="",NA(),CX7)</f>
        <v>79.98</v>
      </c>
      <c r="CY6" s="21">
        <f t="shared" ref="CY6:DG6" si="11">IF(CY7="",NA(),CY7)</f>
        <v>78.099999999999994</v>
      </c>
      <c r="CZ6" s="21">
        <f t="shared" si="11"/>
        <v>81.34</v>
      </c>
      <c r="DA6" s="21">
        <f t="shared" si="11"/>
        <v>81.7</v>
      </c>
      <c r="DB6" s="21">
        <f t="shared" si="11"/>
        <v>81.319999999999993</v>
      </c>
      <c r="DC6" s="21">
        <f t="shared" si="11"/>
        <v>84.7</v>
      </c>
      <c r="DD6" s="21">
        <f t="shared" si="11"/>
        <v>84.67</v>
      </c>
      <c r="DE6" s="21">
        <f t="shared" si="11"/>
        <v>84.39</v>
      </c>
      <c r="DF6" s="21">
        <f t="shared" si="11"/>
        <v>83.96</v>
      </c>
      <c r="DG6" s="21">
        <f t="shared" si="11"/>
        <v>83.54</v>
      </c>
      <c r="DH6" s="20" t="str">
        <f>IF(DH7="","",IF(DH7="-","【-】","【"&amp;SUBSTITUTE(TEXT(DH7,"#,##0.00"),"-","△")&amp;"】"))</f>
        <v>【87.80】</v>
      </c>
      <c r="DI6" s="21">
        <f>IF(DI7="",NA(),DI7)</f>
        <v>4.96</v>
      </c>
      <c r="DJ6" s="21">
        <f t="shared" ref="DJ6:DR6" si="12">IF(DJ7="",NA(),DJ7)</f>
        <v>10.01</v>
      </c>
      <c r="DK6" s="21">
        <f t="shared" si="12"/>
        <v>13.91</v>
      </c>
      <c r="DL6" s="21">
        <f t="shared" si="12"/>
        <v>17.899999999999999</v>
      </c>
      <c r="DM6" s="21">
        <f t="shared" si="12"/>
        <v>22.2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473502</v>
      </c>
      <c r="D7" s="23">
        <v>46</v>
      </c>
      <c r="E7" s="23">
        <v>17</v>
      </c>
      <c r="F7" s="23">
        <v>5</v>
      </c>
      <c r="G7" s="23">
        <v>0</v>
      </c>
      <c r="H7" s="23" t="s">
        <v>96</v>
      </c>
      <c r="I7" s="23" t="s">
        <v>97</v>
      </c>
      <c r="J7" s="23" t="s">
        <v>98</v>
      </c>
      <c r="K7" s="23" t="s">
        <v>99</v>
      </c>
      <c r="L7" s="23" t="s">
        <v>100</v>
      </c>
      <c r="M7" s="23" t="s">
        <v>101</v>
      </c>
      <c r="N7" s="24" t="s">
        <v>102</v>
      </c>
      <c r="O7" s="24">
        <v>94.54</v>
      </c>
      <c r="P7" s="24">
        <v>2.13</v>
      </c>
      <c r="Q7" s="24">
        <v>95.54</v>
      </c>
      <c r="R7" s="24">
        <v>1405</v>
      </c>
      <c r="S7" s="24">
        <v>41330</v>
      </c>
      <c r="T7" s="24">
        <v>10.76</v>
      </c>
      <c r="U7" s="24">
        <v>3841.08</v>
      </c>
      <c r="V7" s="24">
        <v>878</v>
      </c>
      <c r="W7" s="24">
        <v>0.34</v>
      </c>
      <c r="X7" s="24">
        <v>2582.35</v>
      </c>
      <c r="Y7" s="24">
        <v>118.42</v>
      </c>
      <c r="Z7" s="24">
        <v>113.09</v>
      </c>
      <c r="AA7" s="24">
        <v>121.72</v>
      </c>
      <c r="AB7" s="24">
        <v>122.85</v>
      </c>
      <c r="AC7" s="24">
        <v>125.64</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50</v>
      </c>
      <c r="AV7" s="24">
        <v>54.22</v>
      </c>
      <c r="AW7" s="24">
        <v>66.459999999999994</v>
      </c>
      <c r="AX7" s="24">
        <v>110.47</v>
      </c>
      <c r="AY7" s="24">
        <v>169.13</v>
      </c>
      <c r="AZ7" s="24">
        <v>29.13</v>
      </c>
      <c r="BA7" s="24">
        <v>35.69</v>
      </c>
      <c r="BB7" s="24">
        <v>38.4</v>
      </c>
      <c r="BC7" s="24">
        <v>44.04</v>
      </c>
      <c r="BD7" s="24">
        <v>58.25</v>
      </c>
      <c r="BE7" s="24">
        <v>47.19</v>
      </c>
      <c r="BF7" s="24">
        <v>1157.55</v>
      </c>
      <c r="BG7" s="24">
        <v>1015.91</v>
      </c>
      <c r="BH7" s="24">
        <v>887.83</v>
      </c>
      <c r="BI7" s="24">
        <v>747.9</v>
      </c>
      <c r="BJ7" s="24">
        <v>644.77</v>
      </c>
      <c r="BK7" s="24">
        <v>867.83</v>
      </c>
      <c r="BL7" s="24">
        <v>791.76</v>
      </c>
      <c r="BM7" s="24">
        <v>900.82</v>
      </c>
      <c r="BN7" s="24">
        <v>839.21</v>
      </c>
      <c r="BO7" s="24">
        <v>791.46</v>
      </c>
      <c r="BP7" s="24">
        <v>798.1</v>
      </c>
      <c r="BQ7" s="24">
        <v>32.06</v>
      </c>
      <c r="BR7" s="24">
        <v>33.33</v>
      </c>
      <c r="BS7" s="24">
        <v>33.67</v>
      </c>
      <c r="BT7" s="24">
        <v>30.87</v>
      </c>
      <c r="BU7" s="24">
        <v>34.93</v>
      </c>
      <c r="BV7" s="24">
        <v>57.08</v>
      </c>
      <c r="BW7" s="24">
        <v>56.26</v>
      </c>
      <c r="BX7" s="24">
        <v>52.94</v>
      </c>
      <c r="BY7" s="24">
        <v>52.05</v>
      </c>
      <c r="BZ7" s="24">
        <v>47.96</v>
      </c>
      <c r="CA7" s="24">
        <v>54.51</v>
      </c>
      <c r="CB7" s="24">
        <v>221.25</v>
      </c>
      <c r="CC7" s="24">
        <v>214.15</v>
      </c>
      <c r="CD7" s="24">
        <v>213.96</v>
      </c>
      <c r="CE7" s="24">
        <v>238.23</v>
      </c>
      <c r="CF7" s="24">
        <v>210.76</v>
      </c>
      <c r="CG7" s="24">
        <v>274.99</v>
      </c>
      <c r="CH7" s="24">
        <v>282.08999999999997</v>
      </c>
      <c r="CI7" s="24">
        <v>303.27999999999997</v>
      </c>
      <c r="CJ7" s="24">
        <v>301.86</v>
      </c>
      <c r="CK7" s="24">
        <v>325.85000000000002</v>
      </c>
      <c r="CL7" s="24">
        <v>286.33</v>
      </c>
      <c r="CM7" s="24">
        <v>50.97</v>
      </c>
      <c r="CN7" s="24">
        <v>51.29</v>
      </c>
      <c r="CO7" s="24">
        <v>53.23</v>
      </c>
      <c r="CP7" s="24">
        <v>52.26</v>
      </c>
      <c r="CQ7" s="24">
        <v>51.61</v>
      </c>
      <c r="CR7" s="24">
        <v>54.83</v>
      </c>
      <c r="CS7" s="24">
        <v>66.53</v>
      </c>
      <c r="CT7" s="24">
        <v>52.35</v>
      </c>
      <c r="CU7" s="24">
        <v>46.25</v>
      </c>
      <c r="CV7" s="24">
        <v>45.32</v>
      </c>
      <c r="CW7" s="24">
        <v>49.92</v>
      </c>
      <c r="CX7" s="24">
        <v>79.98</v>
      </c>
      <c r="CY7" s="24">
        <v>78.099999999999994</v>
      </c>
      <c r="CZ7" s="24">
        <v>81.34</v>
      </c>
      <c r="DA7" s="24">
        <v>81.7</v>
      </c>
      <c r="DB7" s="24">
        <v>81.319999999999993</v>
      </c>
      <c r="DC7" s="24">
        <v>84.7</v>
      </c>
      <c r="DD7" s="24">
        <v>84.67</v>
      </c>
      <c r="DE7" s="24">
        <v>84.39</v>
      </c>
      <c r="DF7" s="24">
        <v>83.96</v>
      </c>
      <c r="DG7" s="24">
        <v>83.54</v>
      </c>
      <c r="DH7" s="24">
        <v>87.8</v>
      </c>
      <c r="DI7" s="24">
        <v>4.96</v>
      </c>
      <c r="DJ7" s="24">
        <v>10.01</v>
      </c>
      <c r="DK7" s="24">
        <v>13.91</v>
      </c>
      <c r="DL7" s="24">
        <v>17.899999999999999</v>
      </c>
      <c r="DM7" s="24">
        <v>22.2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区画下水道課</cp:lastModifiedBy>
  <cp:lastPrinted>2026-01-26T02:56:08Z</cp:lastPrinted>
  <dcterms:created xsi:type="dcterms:W3CDTF">2025-12-23T06:25:01Z</dcterms:created>
  <dcterms:modified xsi:type="dcterms:W3CDTF">2026-01-26T05:50:22Z</dcterms:modified>
  <cp:category/>
</cp:coreProperties>
</file>