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genet-fsv\UserDesktop$\S00262\デスクトップ\"/>
    </mc:Choice>
  </mc:AlternateContent>
  <workbookProtection workbookAlgorithmName="SHA-512" workbookHashValue="C/FgeY+mZYO+bpKFC/tECdhIws6SfiUH6STloAFXReBLqG3ullim+wnZUZMkxKTI3BePthjN9SkvGCxjBqtT7A==" workbookSaltValue="nYKeCOgniYb4a2lp0S/zcw==" workbookSpinCount="100000" lockStructure="1"/>
  <bookViews>
    <workbookView xWindow="0" yWindow="0" windowWidth="19200" windowHeight="119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<sst xmlns="http://schemas.openxmlformats.org/spreadsheetml/2006/main" count="253" uniqueCount="114">
  <si>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</si>
  <si>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</si>
  <si>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</si>
  <si>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</si>
  <si>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</si>
  <si>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</si>
  <si>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</si>
  <si>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</si>
  <si>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</si>
  <si>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</si>
  <si>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</si>
  <si>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</si>
  <si>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</si>
  <si>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</si>
  <si>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</si>
  <si>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</si>
  <si>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</si>
  <si>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</si>
  <si>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</si>
  <si>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</si>
  <si>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</si>
  <si>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</si>
  <si>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</si>
  <si>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</si>
  <si>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</si>
  <si>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</si>
  <si>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</si>
  <si>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</si>
  <si>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</si>
  <si>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</si>
  <si>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</si>
  <si>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</si>
  <si>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</si>
  <si>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</si>
  <si>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</si>
  <si>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沖縄県　南風原町</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</si>
  <si>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</si>
  <si>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</si>
  <si>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</si>
  <si>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</si>
  <si>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</si>
  <si>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</si>
  <si>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</si>
  <si>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</si>
  <si>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</si>
  <si>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</si>
  <si>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</si>
  <si>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</si>
  <si>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</si>
  <si>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</si>
  <si>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</si>
  <si>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</si>
  <si>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</si>
  <si>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</si>
  <si>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</si>
  <si>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</si>
  <si>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</si>
  <si>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</si>
  <si>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</si>
  <si>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</si>
  <si>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</si>
  <si>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</si>
  <si>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</si>
  <si>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</si>
  <si>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</si>
  <si>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</si>
  <si>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</si>
  <si>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</si>
  <si>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</si>
  <si>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</si>
  <si>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</si>
  <si>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</si>
  <si>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</si>
  <si>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</si>
  <si>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</si>
  <si>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</si>
  <si>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</si>
  <si>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</si>
  <si>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</si>
  <si>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</si>
  <si>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</si>
  <si>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</si>
  <si>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</si>
  <si>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</si>
  <si>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</si>
  <si>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</si>
  <si>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</si>
  <si>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</si>
  <si>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</si>
  <si>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</si>
  <si>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</si>
  <si>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</si>
  <si>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</si>
  <si>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</si>
  <si>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</si>
  <si>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</si>
  <si>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</si>
  <si>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</si>
  <si>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</si>
  <si>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</si>
  <si>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</si>
  <si>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</si>
  <si>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</si>
  <si>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</si>
  <si>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</si>
  <si>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</si>
  <si>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</si>
  <si>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</si>
  <si>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</si>
  <si>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</si>
  <si>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</si>
  <si>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令和5年度決算における経営成績について経常収支比率は100%を上回っていますが、一般会計からの繰入れにより事業を運営している状況です。令和5年6月検針分から下水道使用料改定を行いましたが、引き続き見直しを行い計画的に経費回収率向上に取り組んでいきます。今後は施設の更新に向けて取り組んでいきます。</t>
    <rPh sb="0" eb="2">
      <t>レイワ</t>
    </rPh>
    <rPh sb="3" eb="5">
      <t>ネンド</t>
    </rPh>
    <rPh sb="5" eb="7">
      <t>ケッサン</t>
    </rPh>
    <rPh sb="11" eb="13">
      <t>ケイエイ</t>
    </rPh>
    <rPh sb="13" eb="15">
      <t>セイセキ</t>
    </rPh>
    <rPh sb="19" eb="21">
      <t>ケイジョウ</t>
    </rPh>
    <rPh sb="21" eb="23">
      <t>シュウシ</t>
    </rPh>
    <rPh sb="23" eb="25">
      <t>ヒリツ</t>
    </rPh>
    <rPh sb="31" eb="33">
      <t>ウワマワ</t>
    </rPh>
    <rPh sb="40" eb="42">
      <t>イッパン</t>
    </rPh>
    <rPh sb="42" eb="44">
      <t>カイケイ</t>
    </rPh>
    <rPh sb="47" eb="48">
      <t>ク</t>
    </rPh>
    <rPh sb="48" eb="49">
      <t>イ</t>
    </rPh>
    <rPh sb="53" eb="55">
      <t>ジギョウ</t>
    </rPh>
    <rPh sb="56" eb="58">
      <t>ウンエイ</t>
    </rPh>
    <rPh sb="62" eb="64">
      <t>ジョウキョウ</t>
    </rPh>
    <rPh sb="67" eb="69">
      <t>レイワ</t>
    </rPh>
    <rPh sb="70" eb="71">
      <t>ネン</t>
    </rPh>
    <rPh sb="72" eb="73">
      <t>ガツ</t>
    </rPh>
    <rPh sb="73" eb="75">
      <t>ケンシン</t>
    </rPh>
    <rPh sb="75" eb="76">
      <t>ブン</t>
    </rPh>
    <rPh sb="78" eb="81">
      <t>ゲスイドウ</t>
    </rPh>
    <rPh sb="81" eb="84">
      <t>シヨウリョウ</t>
    </rPh>
    <rPh sb="84" eb="86">
      <t>カイテイ</t>
    </rPh>
    <rPh sb="87" eb="88">
      <t>オコナ</t>
    </rPh>
    <rPh sb="94" eb="95">
      <t>ヒ</t>
    </rPh>
    <rPh sb="96" eb="97">
      <t>ツヅ</t>
    </rPh>
    <rPh sb="98" eb="100">
      <t>ミナオ</t>
    </rPh>
    <rPh sb="102" eb="103">
      <t>オコナ</t>
    </rPh>
    <rPh sb="104" eb="107">
      <t>ケイカクテキ</t>
    </rPh>
    <rPh sb="108" eb="110">
      <t>ケイヒ</t>
    </rPh>
    <rPh sb="110" eb="113">
      <t>カイシュウリツ</t>
    </rPh>
    <rPh sb="113" eb="115">
      <t>コウジョウ</t>
    </rPh>
    <rPh sb="116" eb="117">
      <t>ト</t>
    </rPh>
    <rPh sb="118" eb="119">
      <t>ク</t>
    </rPh>
    <rPh sb="126" eb="128">
      <t>コンゴ</t>
    </rPh>
    <rPh sb="129" eb="131">
      <t>シセツ</t>
    </rPh>
    <rPh sb="132" eb="134">
      <t>コウシン</t>
    </rPh>
    <rPh sb="135" eb="136">
      <t>ム</t>
    </rPh>
    <rPh sb="138" eb="139">
      <t>ト</t>
    </rPh>
    <rPh sb="140" eb="141">
      <t>ク</t>
    </rPh>
    <phoneticPr fontId="1"/>
  </si>
  <si>
    <t>①有形固定試算減価償却率：類似団体と比較して低い数値ですが、供用開始の平成14年から22年たっており、処理施設における機械等の再整備が必要です。　　　　　　　　　　　　　　　　　　　　　　　　　　　②管渠老朽化率：該当なし　　　　　　　　　　　　③管渠改善率：該当なし</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2" eb="23">
      <t>ヒク</t>
    </rPh>
    <rPh sb="24" eb="26">
      <t>スウチ</t>
    </rPh>
    <rPh sb="30" eb="32">
      <t>キョウヨウ</t>
    </rPh>
    <rPh sb="32" eb="34">
      <t>カイシ</t>
    </rPh>
    <rPh sb="35" eb="37">
      <t>ヘイセイ</t>
    </rPh>
    <rPh sb="39" eb="40">
      <t>ネン</t>
    </rPh>
    <rPh sb="44" eb="45">
      <t>ネン</t>
    </rPh>
    <rPh sb="51" eb="53">
      <t>ショリ</t>
    </rPh>
    <rPh sb="53" eb="55">
      <t>シセツ</t>
    </rPh>
    <rPh sb="59" eb="61">
      <t>キカイ</t>
    </rPh>
    <rPh sb="61" eb="62">
      <t>トウ</t>
    </rPh>
    <rPh sb="63" eb="66">
      <t>サイセイビ</t>
    </rPh>
    <rPh sb="67" eb="69">
      <t>ヒツヨウ</t>
    </rPh>
    <rPh sb="100" eb="102">
      <t>カンキョ</t>
    </rPh>
    <rPh sb="102" eb="105">
      <t>ロウキュウカ</t>
    </rPh>
    <rPh sb="105" eb="106">
      <t>リツ</t>
    </rPh>
    <rPh sb="107" eb="109">
      <t>ガイトウ</t>
    </rPh>
    <rPh sb="124" eb="126">
      <t>カンキョ</t>
    </rPh>
    <rPh sb="126" eb="129">
      <t>カイゼンリツ</t>
    </rPh>
    <rPh sb="130" eb="132">
      <t>ガイトウ</t>
    </rPh>
    <phoneticPr fontId="1"/>
  </si>
  <si>
    <t>①経常収支比率：122.85%で黒字になっていますが一般会計からの繰入れにより事業を運営している状況です。　　　　　　　　　　　　　　　　　　　　　　　　　　　　　　　　　②累積欠損比率:0%で経営は健全です。　　　　　　　　　　　　　　　　　　　　　③流動比率：110.47%で債務を賄えています。　　　　　　　　　　　　　　　　　　　　　　　④企業債残高対事業規模比率：747.90%で類似団体平均値より下回っています。企業債借入れがないため、企業債残高が減少傾向となっています。　　　　　　　　　　　　　　　　　　⑤経費回収率：30.81%で使用料で汚水処理経費を賄えていません。　　　　　　　　　　　　　　　　　　　　　　　⑥汚水処理原価：238.23円で類似団体平均値より下回っているので、効率的な汚水処理が実施されていると思われます。　　　　　　　　　　　　　　　　　　⑦施設利用率：52.26%で類似団体と比較して高い数値ですが、接続率向上により利用率を高めます。　　　　　　　　　　　　　　　　　　　⑧水洗化率：81.70%です。100%に近づくため下水道への普及活動を引き続き行っていきます。</t>
    <rPh sb="1" eb="3">
      <t>ケイジョウ</t>
    </rPh>
    <rPh sb="3" eb="5">
      <t>シュウシ</t>
    </rPh>
    <rPh sb="5" eb="7">
      <t>ヒリツ</t>
    </rPh>
    <rPh sb="16" eb="18">
      <t>クロジ</t>
    </rPh>
    <rPh sb="26" eb="28">
      <t>イッパン</t>
    </rPh>
    <rPh sb="28" eb="30">
      <t>カイケイ</t>
    </rPh>
    <rPh sb="33" eb="34">
      <t>ク</t>
    </rPh>
    <rPh sb="34" eb="35">
      <t>イ</t>
    </rPh>
    <rPh sb="39" eb="41">
      <t>ジギョウ</t>
    </rPh>
    <rPh sb="42" eb="44">
      <t>ウンエイ</t>
    </rPh>
    <rPh sb="48" eb="50">
      <t>ジョウキョウ</t>
    </rPh>
    <rPh sb="87" eb="89">
      <t>ルイセキ</t>
    </rPh>
    <rPh sb="89" eb="91">
      <t>ケッソン</t>
    </rPh>
    <rPh sb="91" eb="93">
      <t>ヒリツ</t>
    </rPh>
    <rPh sb="97" eb="99">
      <t>ケイエイ</t>
    </rPh>
    <rPh sb="100" eb="102">
      <t>ケンゼン</t>
    </rPh>
    <rPh sb="127" eb="129">
      <t>リュウドウ</t>
    </rPh>
    <rPh sb="129" eb="131">
      <t>ヒリツ</t>
    </rPh>
    <rPh sb="140" eb="142">
      <t>サイム</t>
    </rPh>
    <rPh sb="143" eb="144">
      <t>マカナ</t>
    </rPh>
    <rPh sb="174" eb="177">
      <t>キギョウサイ</t>
    </rPh>
    <rPh sb="177" eb="179">
      <t>ザンダカ</t>
    </rPh>
    <rPh sb="179" eb="180">
      <t>タイ</t>
    </rPh>
    <rPh sb="180" eb="182">
      <t>ジギョウ</t>
    </rPh>
    <rPh sb="182" eb="184">
      <t>キボ</t>
    </rPh>
    <rPh sb="184" eb="186">
      <t>ヒリツ</t>
    </rPh>
    <rPh sb="195" eb="197">
      <t>ルイジ</t>
    </rPh>
    <rPh sb="197" eb="199">
      <t>ダンタイ</t>
    </rPh>
    <rPh sb="199" eb="202">
      <t>ヘイキンチ</t>
    </rPh>
    <rPh sb="204" eb="206">
      <t>シタマワ</t>
    </rPh>
    <rPh sb="212" eb="215">
      <t>キギョウサイ</t>
    </rPh>
    <rPh sb="215" eb="216">
      <t>カ</t>
    </rPh>
    <rPh sb="216" eb="217">
      <t>イ</t>
    </rPh>
    <rPh sb="224" eb="227">
      <t>キギョウサイ</t>
    </rPh>
    <rPh sb="227" eb="229">
      <t>ザンダカ</t>
    </rPh>
    <rPh sb="230" eb="232">
      <t>ゲンショウ</t>
    </rPh>
    <rPh sb="232" eb="234">
      <t>ケイコウ</t>
    </rPh>
    <rPh sb="261" eb="263">
      <t>ケイヒ</t>
    </rPh>
    <rPh sb="263" eb="266">
      <t>カイシュウリツ</t>
    </rPh>
    <rPh sb="274" eb="277">
      <t>シヨウリョウ</t>
    </rPh>
    <rPh sb="278" eb="280">
      <t>オスイ</t>
    </rPh>
    <rPh sb="280" eb="282">
      <t>ショリ</t>
    </rPh>
    <rPh sb="282" eb="284">
      <t>ケイヒ</t>
    </rPh>
    <rPh sb="285" eb="286">
      <t>マカナ</t>
    </rPh>
    <rPh sb="317" eb="319">
      <t>オスイ</t>
    </rPh>
    <rPh sb="319" eb="321">
      <t>ショリ</t>
    </rPh>
    <rPh sb="321" eb="323">
      <t>ゲンカ</t>
    </rPh>
    <rPh sb="330" eb="331">
      <t>エン</t>
    </rPh>
    <rPh sb="332" eb="334">
      <t>ルイジ</t>
    </rPh>
    <rPh sb="334" eb="336">
      <t>ダンタイ</t>
    </rPh>
    <rPh sb="336" eb="338">
      <t>ヘイキン</t>
    </rPh>
    <rPh sb="338" eb="339">
      <t>チ</t>
    </rPh>
    <rPh sb="341" eb="343">
      <t>シタマワ</t>
    </rPh>
    <rPh sb="350" eb="352">
      <t>コウリツ</t>
    </rPh>
    <rPh sb="352" eb="353">
      <t>テキ</t>
    </rPh>
    <rPh sb="354" eb="356">
      <t>オスイ</t>
    </rPh>
    <rPh sb="356" eb="358">
      <t>ショリ</t>
    </rPh>
    <rPh sb="359" eb="361">
      <t>ジッシ</t>
    </rPh>
    <rPh sb="367" eb="368">
      <t>オモ</t>
    </rPh>
    <rPh sb="392" eb="394">
      <t>シセツ</t>
    </rPh>
    <rPh sb="394" eb="397">
      <t>リヨウリツ</t>
    </rPh>
    <rPh sb="405" eb="407">
      <t>ルイジ</t>
    </rPh>
    <rPh sb="407" eb="409">
      <t>ダンタイ</t>
    </rPh>
    <rPh sb="410" eb="412">
      <t>ヒカク</t>
    </rPh>
    <rPh sb="414" eb="415">
      <t>タカ</t>
    </rPh>
    <rPh sb="416" eb="418">
      <t>スウチ</t>
    </rPh>
    <rPh sb="422" eb="424">
      <t>セツゾク</t>
    </rPh>
    <rPh sb="424" eb="425">
      <t>リツ</t>
    </rPh>
    <rPh sb="425" eb="427">
      <t>コウジョウ</t>
    </rPh>
    <rPh sb="430" eb="433">
      <t>リヨウリツ</t>
    </rPh>
    <rPh sb="434" eb="435">
      <t>タカ</t>
    </rPh>
    <rPh sb="459" eb="461">
      <t>スイセン</t>
    </rPh>
    <rPh sb="461" eb="462">
      <t>カ</t>
    </rPh>
    <rPh sb="462" eb="463">
      <t>リツ</t>
    </rPh>
    <rPh sb="478" eb="480">
      <t>チカズ</t>
    </rPh>
    <rPh sb="483" eb="486">
      <t>ゲスイドウ</t>
    </rPh>
    <rPh sb="488" eb="490">
      <t>フキュウ</t>
    </rPh>
    <rPh sb="490" eb="492">
      <t>カツドウ</t>
    </rPh>
    <rPh sb="493" eb="494">
      <t>ヒ</t>
    </rPh>
    <rPh sb="495" eb="496">
      <t>ツヅ</t>
    </rPh>
    <rPh sb="497" eb="49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</si>
</sst>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18-4959-8193-F75EBEFCB5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F18-4959-8193-F75EBEFCB5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50.97</c:v>
                </c:pt>
                <c:pt idx="2">
                  <c:v>51.29</c:v>
                </c:pt>
                <c:pt idx="3">
                  <c:v>53.23</c:v>
                </c:pt>
                <c:pt idx="4">
                  <c:v>52.26</c:v>
                </c:pt>
              </c:numCache>
            </c:numRef>
          </c:val>
          <c:extLst>
            <c:ext xmlns:c16="http://schemas.microsoft.com/office/drawing/2014/chart" uri="{C3380CC4-5D6E-409C-BE32-E72D297353CC}">
              <c16:uniqueId val="{00000000-88D7-4A9F-B12E-9C720592D3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88D7-4A9F-B12E-9C720592D3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79.98</c:v>
                </c:pt>
                <c:pt idx="2">
                  <c:v>78.099999999999994</c:v>
                </c:pt>
                <c:pt idx="3">
                  <c:v>81.34</c:v>
                </c:pt>
                <c:pt idx="4">
                  <c:v>81.7</c:v>
                </c:pt>
              </c:numCache>
            </c:numRef>
          </c:val>
          <c:extLst>
            <c:ext xmlns:c16="http://schemas.microsoft.com/office/drawing/2014/chart" uri="{C3380CC4-5D6E-409C-BE32-E72D297353CC}">
              <c16:uniqueId val="{00000000-7E9A-4F8F-9998-5D0D87777B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7E9A-4F8F-9998-5D0D87777B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118.42</c:v>
                </c:pt>
                <c:pt idx="2">
                  <c:v>113.09</c:v>
                </c:pt>
                <c:pt idx="3">
                  <c:v>121.72</c:v>
                </c:pt>
                <c:pt idx="4">
                  <c:v>122.85</c:v>
                </c:pt>
              </c:numCache>
            </c:numRef>
          </c:val>
          <c:extLst>
            <c:ext xmlns:c16="http://schemas.microsoft.com/office/drawing/2014/chart" uri="{C3380CC4-5D6E-409C-BE32-E72D297353CC}">
              <c16:uniqueId val="{00000000-13E2-490E-9F15-6A9AD6E9FF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13E2-490E-9F15-6A9AD6E9FF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4.96</c:v>
                </c:pt>
                <c:pt idx="2">
                  <c:v>10.01</c:v>
                </c:pt>
                <c:pt idx="3">
                  <c:v>13.91</c:v>
                </c:pt>
                <c:pt idx="4">
                  <c:v>17.899999999999999</c:v>
                </c:pt>
              </c:numCache>
            </c:numRef>
          </c:val>
          <c:extLst>
            <c:ext xmlns:c16="http://schemas.microsoft.com/office/drawing/2014/chart" uri="{C3380CC4-5D6E-409C-BE32-E72D297353CC}">
              <c16:uniqueId val="{00000000-DC43-43F1-B685-D3ACD6AA4F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DC43-43F1-B685-D3ACD6AA4F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E4-4CE4-9185-360D597849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EE4-4CE4-9185-360D597849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1D8-4200-86ED-66338E8562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81D8-4200-86ED-66338E8562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50</c:v>
                </c:pt>
                <c:pt idx="2">
                  <c:v>54.22</c:v>
                </c:pt>
                <c:pt idx="3">
                  <c:v>66.459999999999994</c:v>
                </c:pt>
                <c:pt idx="4">
                  <c:v>110.47</c:v>
                </c:pt>
              </c:numCache>
            </c:numRef>
          </c:val>
          <c:extLst>
            <c:ext xmlns:c16="http://schemas.microsoft.com/office/drawing/2014/chart" uri="{C3380CC4-5D6E-409C-BE32-E72D297353CC}">
              <c16:uniqueId val="{00000000-A682-439A-89F9-957045AEFB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A682-439A-89F9-957045AEFB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1157.55</c:v>
                </c:pt>
                <c:pt idx="2">
                  <c:v>1015.91</c:v>
                </c:pt>
                <c:pt idx="3">
                  <c:v>887.83</c:v>
                </c:pt>
                <c:pt idx="4">
                  <c:v>747.9</c:v>
                </c:pt>
              </c:numCache>
            </c:numRef>
          </c:val>
          <c:extLst>
            <c:ext xmlns:c16="http://schemas.microsoft.com/office/drawing/2014/chart" uri="{C3380CC4-5D6E-409C-BE32-E72D297353CC}">
              <c16:uniqueId val="{00000000-6C20-4914-A706-B20CA3A479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6C20-4914-A706-B20CA3A479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32.06</c:v>
                </c:pt>
                <c:pt idx="2">
                  <c:v>33.33</c:v>
                </c:pt>
                <c:pt idx="3">
                  <c:v>33.67</c:v>
                </c:pt>
                <c:pt idx="4">
                  <c:v>30.87</c:v>
                </c:pt>
              </c:numCache>
            </c:numRef>
          </c:val>
          <c:extLst>
            <c:ext xmlns:c16="http://schemas.microsoft.com/office/drawing/2014/chart" uri="{C3380CC4-5D6E-409C-BE32-E72D297353CC}">
              <c16:uniqueId val="{00000000-B4F1-41BF-9D4B-91A1BC4CF5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B4F1-41BF-9D4B-91A1BC4CF5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221.25</c:v>
                </c:pt>
                <c:pt idx="2">
                  <c:v>214.15</c:v>
                </c:pt>
                <c:pt idx="3">
                  <c:v>213.96</c:v>
                </c:pt>
                <c:pt idx="4">
                  <c:v>238.23</c:v>
                </c:pt>
              </c:numCache>
            </c:numRef>
          </c:val>
          <c:extLst>
            <c:ext xmlns:c16="http://schemas.microsoft.com/office/drawing/2014/chart" uri="{C3380CC4-5D6E-409C-BE32-E72D297353CC}">
              <c16:uniqueId val="{00000000-ACBA-4D53-AEB9-881A48700D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CBA-4D53-AEB9-881A48700D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沖縄県　南風原町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40800</v>
      </c>
      <c r="AM8" s="35"/>
      <c r="AN8" s="35"/>
      <c r="AO8" s="35"/>
      <c r="AP8" s="35"/>
      <c r="AQ8" s="35"/>
      <c r="AR8" s="35"/>
      <c r="AS8" s="35"/>
      <c r="AT8" s="36">
        <f>データ!T6</f>
        <v>10.76</v>
      </c>
      <c r="AU8" s="36"/>
      <c r="AV8" s="36"/>
      <c r="AW8" s="36"/>
      <c r="AX8" s="36"/>
      <c r="AY8" s="36"/>
      <c r="AZ8" s="36"/>
      <c r="BA8" s="36"/>
      <c r="BB8" s="36">
        <f>データ!U6</f>
        <v>3791.82</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93.47</v>
      </c>
      <c r="J10" s="36"/>
      <c r="K10" s="36"/>
      <c r="L10" s="36"/>
      <c r="M10" s="36"/>
      <c r="N10" s="36"/>
      <c r="O10" s="36"/>
      <c r="P10" s="36">
        <f>データ!P6</f>
        <v>2.2000000000000002</v>
      </c>
      <c r="Q10" s="36"/>
      <c r="R10" s="36"/>
      <c r="S10" s="36"/>
      <c r="T10" s="36"/>
      <c r="U10" s="36"/>
      <c r="V10" s="36"/>
      <c r="W10" s="36">
        <f>データ!Q6</f>
        <v>98.5</v>
      </c>
      <c r="X10" s="36"/>
      <c r="Y10" s="36"/>
      <c r="Z10" s="36"/>
      <c r="AA10" s="36"/>
      <c r="AB10" s="36"/>
      <c r="AC10" s="36"/>
      <c r="AD10" s="35">
        <f>データ!R6</f>
        <v>1405</v>
      </c>
      <c r="AE10" s="35"/>
      <c r="AF10" s="35"/>
      <c r="AG10" s="35"/>
      <c r="AH10" s="35"/>
      <c r="AI10" s="35"/>
      <c r="AJ10" s="35"/>
      <c r="AK10" s="2"/>
      <c r="AL10" s="35">
        <f>データ!V6</f>
        <v>896</v>
      </c>
      <c r="AM10" s="35"/>
      <c r="AN10" s="35"/>
      <c r="AO10" s="35"/>
      <c r="AP10" s="35"/>
      <c r="AQ10" s="35"/>
      <c r="AR10" s="35"/>
      <c r="AS10" s="35"/>
      <c r="AT10" s="36">
        <f>データ!W6</f>
        <v>0.34</v>
      </c>
      <c r="AU10" s="36"/>
      <c r="AV10" s="36"/>
      <c r="AW10" s="36"/>
      <c r="AX10" s="36"/>
      <c r="AY10" s="36"/>
      <c r="AZ10" s="36"/>
      <c r="BA10" s="36"/>
      <c r="BB10" s="36">
        <f>データ!X6</f>
        <v>2635.29</v>
      </c>
      <c r="BC10" s="36"/>
      <c r="BD10" s="36"/>
      <c r="BE10" s="36"/>
      <c r="BF10" s="36"/>
      <c r="BG10" s="36"/>
      <c r="BH10" s="36"/>
      <c r="BI10" s="36"/>
      <c r="BJ10" s="2"/>
      <c r="BK10" s="2"/>
      <c r="BL10" s="67" t="s">
        <v>36</v>
      </c>
      <c r="BM10" s="68"/>
      <c r="BN10" s="69" t="s">
        <v>38</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39</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40</v>
      </c>
      <c r="BM14" s="56"/>
      <c r="BN14" s="56"/>
      <c r="BO14" s="56"/>
      <c r="BP14" s="56"/>
      <c r="BQ14" s="56"/>
      <c r="BR14" s="56"/>
      <c r="BS14" s="56"/>
      <c r="BT14" s="56"/>
      <c r="BU14" s="56"/>
      <c r="BV14" s="56"/>
      <c r="BW14" s="56"/>
      <c r="BX14" s="56"/>
      <c r="BY14" s="56"/>
      <c r="BZ14" s="57"/>
    </row>
    <row r="15" spans="1:78" ht="13.5" customHeight="1" x14ac:dyDescent="0.15">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42</v>
      </c>
      <c r="BM45" s="56"/>
      <c r="BN45" s="56"/>
      <c r="BO45" s="56"/>
      <c r="BP45" s="56"/>
      <c r="BQ45" s="56"/>
      <c r="BR45" s="56"/>
      <c r="BS45" s="56"/>
      <c r="BT45" s="56"/>
      <c r="BU45" s="56"/>
      <c r="BV45" s="56"/>
      <c r="BW45" s="56"/>
      <c r="BX45" s="56"/>
      <c r="BY45" s="56"/>
      <c r="BZ45" s="5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1"/>
      <c r="BM58" s="62"/>
      <c r="BN58" s="62"/>
      <c r="BO58" s="62"/>
      <c r="BP58" s="62"/>
      <c r="BQ58" s="62"/>
      <c r="BR58" s="62"/>
      <c r="BS58" s="62"/>
      <c r="BT58" s="62"/>
      <c r="BU58" s="62"/>
      <c r="BV58" s="62"/>
      <c r="BW58" s="62"/>
      <c r="BX58" s="62"/>
      <c r="BY58" s="62"/>
      <c r="BZ58" s="6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1"/>
      <c r="BM59" s="62"/>
      <c r="BN59" s="62"/>
      <c r="BO59" s="62"/>
      <c r="BP59" s="62"/>
      <c r="BQ59" s="62"/>
      <c r="BR59" s="62"/>
      <c r="BS59" s="62"/>
      <c r="BT59" s="62"/>
      <c r="BU59" s="62"/>
      <c r="BV59" s="62"/>
      <c r="BW59" s="62"/>
      <c r="BX59" s="62"/>
      <c r="BY59" s="62"/>
      <c r="BZ59" s="63"/>
    </row>
    <row r="60" spans="1:78" ht="13.5" customHeight="1" x14ac:dyDescent="0.15">
      <c r="A60" s="2"/>
      <c r="B60" s="52" t="s">
        <v>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1"/>
      <c r="BM60" s="62"/>
      <c r="BN60" s="62"/>
      <c r="BO60" s="62"/>
      <c r="BP60" s="62"/>
      <c r="BQ60" s="62"/>
      <c r="BR60" s="62"/>
      <c r="BS60" s="62"/>
      <c r="BT60" s="62"/>
      <c r="BU60" s="62"/>
      <c r="BV60" s="62"/>
      <c r="BW60" s="62"/>
      <c r="BX60" s="62"/>
      <c r="BY60" s="62"/>
      <c r="BZ60" s="63"/>
    </row>
    <row r="61" spans="1:78" ht="13.5" customHeight="1" x14ac:dyDescent="0.15">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12</v>
      </c>
      <c r="BM64" s="56"/>
      <c r="BN64" s="56"/>
      <c r="BO64" s="56"/>
      <c r="BP64" s="56"/>
      <c r="BQ64" s="56"/>
      <c r="BR64" s="56"/>
      <c r="BS64" s="56"/>
      <c r="BT64" s="56"/>
      <c r="BU64" s="56"/>
      <c r="BV64" s="56"/>
      <c r="BW64" s="56"/>
      <c r="BX64" s="56"/>
      <c r="BY64" s="56"/>
      <c r="BZ64" s="5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1"/>
      <c r="BM80" s="62"/>
      <c r="BN80" s="62"/>
      <c r="BO80" s="62"/>
      <c r="BP80" s="62"/>
      <c r="BQ80" s="62"/>
      <c r="BR80" s="62"/>
      <c r="BS80" s="62"/>
      <c r="BT80" s="62"/>
      <c r="BU80" s="62"/>
      <c r="BV80" s="62"/>
      <c r="BW80" s="62"/>
      <c r="BX80" s="62"/>
      <c r="BY80" s="62"/>
      <c r="BZ80" s="6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1"/>
      <c r="BM81" s="62"/>
      <c r="BN81" s="62"/>
      <c r="BO81" s="62"/>
      <c r="BP81" s="62"/>
      <c r="BQ81" s="62"/>
      <c r="BR81" s="62"/>
      <c r="BS81" s="62"/>
      <c r="BT81" s="62"/>
      <c r="BU81" s="62"/>
      <c r="BV81" s="62"/>
      <c r="BW81" s="62"/>
      <c r="BX81" s="62"/>
      <c r="BY81" s="62"/>
      <c r="BZ81" s="6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4"/>
      <c r="BM82" s="65"/>
      <c r="BN82" s="65"/>
      <c r="BO82" s="65"/>
      <c r="BP82" s="65"/>
      <c r="BQ82" s="65"/>
      <c r="BR82" s="65"/>
      <c r="BS82" s="65"/>
      <c r="BT82" s="65"/>
      <c r="BU82" s="65"/>
      <c r="BV82" s="65"/>
      <c r="BW82" s="65"/>
      <c r="BX82" s="65"/>
      <c r="BY82" s="65"/>
      <c r="BZ82" s="66"/>
    </row>
    <row r="83" spans="1:78" x14ac:dyDescent="0.15">
      <c r="C83" s="45" t="s">
        <v>43</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6" t="s">
        <v>44</v>
      </c>
      <c r="C84" s="6"/>
      <c r="D84" s="6"/>
      <c r="E84" s="6" t="s">
        <v>46</v>
      </c>
      <c r="F84" s="6" t="s">
        <v>47</v>
      </c>
      <c r="G84" s="6" t="s">
        <v>48</v>
      </c>
      <c r="H84" s="6" t="s">
        <v>41</v>
      </c>
      <c r="I84" s="6" t="s">
        <v>11</v>
      </c>
      <c r="J84" s="6" t="s">
        <v>49</v>
      </c>
      <c r="K84" s="6" t="s">
        <v>50</v>
      </c>
      <c r="L84" s="6" t="s">
        <v>4</v>
      </c>
      <c r="M84" s="6" t="s">
        <v>33</v>
      </c>
      <c r="N84" s="6" t="s">
        <v>52</v>
      </c>
      <c r="O84" s="6" t="s">
        <v>54</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sd2vgP5BqP4d0mmdjQcLkOSRdQj8+0by81R2WT6xC6RJu6hF1dhKcDKSSu9B4o77XVVSkmkzcQ8zUaoK486UTg==" saltValue="uk/CmzAa9g8jktfvpEC7z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58</v>
      </c>
      <c r="D3" s="16" t="s">
        <v>59</v>
      </c>
      <c r="E3" s="16" t="s">
        <v>7</v>
      </c>
      <c r="F3" s="16" t="s">
        <v>6</v>
      </c>
      <c r="G3" s="16" t="s">
        <v>25</v>
      </c>
      <c r="H3" s="71" t="s">
        <v>60</v>
      </c>
      <c r="I3" s="72"/>
      <c r="J3" s="72"/>
      <c r="K3" s="72"/>
      <c r="L3" s="72"/>
      <c r="M3" s="72"/>
      <c r="N3" s="72"/>
      <c r="O3" s="72"/>
      <c r="P3" s="72"/>
      <c r="Q3" s="72"/>
      <c r="R3" s="72"/>
      <c r="S3" s="72"/>
      <c r="T3" s="72"/>
      <c r="U3" s="72"/>
      <c r="V3" s="72"/>
      <c r="W3" s="72"/>
      <c r="X3" s="73"/>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61</v>
      </c>
      <c r="B4" s="17"/>
      <c r="C4" s="17"/>
      <c r="D4" s="17"/>
      <c r="E4" s="17"/>
      <c r="F4" s="17"/>
      <c r="G4" s="17"/>
      <c r="H4" s="74"/>
      <c r="I4" s="75"/>
      <c r="J4" s="75"/>
      <c r="K4" s="75"/>
      <c r="L4" s="75"/>
      <c r="M4" s="75"/>
      <c r="N4" s="75"/>
      <c r="O4" s="75"/>
      <c r="P4" s="75"/>
      <c r="Q4" s="75"/>
      <c r="R4" s="75"/>
      <c r="S4" s="75"/>
      <c r="T4" s="75"/>
      <c r="U4" s="75"/>
      <c r="V4" s="75"/>
      <c r="W4" s="75"/>
      <c r="X4" s="76"/>
      <c r="Y4" s="78" t="s">
        <v>51</v>
      </c>
      <c r="Z4" s="78"/>
      <c r="AA4" s="78"/>
      <c r="AB4" s="78"/>
      <c r="AC4" s="78"/>
      <c r="AD4" s="78"/>
      <c r="AE4" s="78"/>
      <c r="AF4" s="78"/>
      <c r="AG4" s="78"/>
      <c r="AH4" s="78"/>
      <c r="AI4" s="78"/>
      <c r="AJ4" s="78" t="s">
        <v>45</v>
      </c>
      <c r="AK4" s="78"/>
      <c r="AL4" s="78"/>
      <c r="AM4" s="78"/>
      <c r="AN4" s="78"/>
      <c r="AO4" s="78"/>
      <c r="AP4" s="78"/>
      <c r="AQ4" s="78"/>
      <c r="AR4" s="78"/>
      <c r="AS4" s="78"/>
      <c r="AT4" s="78"/>
      <c r="AU4" s="78" t="s">
        <v>28</v>
      </c>
      <c r="AV4" s="78"/>
      <c r="AW4" s="78"/>
      <c r="AX4" s="78"/>
      <c r="AY4" s="78"/>
      <c r="AZ4" s="78"/>
      <c r="BA4" s="78"/>
      <c r="BB4" s="78"/>
      <c r="BC4" s="78"/>
      <c r="BD4" s="78"/>
      <c r="BE4" s="78"/>
      <c r="BF4" s="78" t="s">
        <v>63</v>
      </c>
      <c r="BG4" s="78"/>
      <c r="BH4" s="78"/>
      <c r="BI4" s="78"/>
      <c r="BJ4" s="78"/>
      <c r="BK4" s="78"/>
      <c r="BL4" s="78"/>
      <c r="BM4" s="78"/>
      <c r="BN4" s="78"/>
      <c r="BO4" s="78"/>
      <c r="BP4" s="78"/>
      <c r="BQ4" s="78" t="s">
        <v>0</v>
      </c>
      <c r="BR4" s="78"/>
      <c r="BS4" s="78"/>
      <c r="BT4" s="78"/>
      <c r="BU4" s="78"/>
      <c r="BV4" s="78"/>
      <c r="BW4" s="78"/>
      <c r="BX4" s="78"/>
      <c r="BY4" s="78"/>
      <c r="BZ4" s="78"/>
      <c r="CA4" s="78"/>
      <c r="CB4" s="78" t="s">
        <v>62</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37</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15">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44</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15">
      <c r="A6" s="14" t="s">
        <v>95</v>
      </c>
      <c r="B6" s="19">
        <f t="shared" ref="B6:X6" si="1">B7</f>
        <v>2023</v>
      </c>
      <c r="C6" s="19">
        <f t="shared" si="1"/>
        <v>473502</v>
      </c>
      <c r="D6" s="19">
        <f t="shared" si="1"/>
        <v>46</v>
      </c>
      <c r="E6" s="19">
        <f t="shared" si="1"/>
        <v>17</v>
      </c>
      <c r="F6" s="19">
        <f t="shared" si="1"/>
        <v>5</v>
      </c>
      <c r="G6" s="19">
        <f t="shared" si="1"/>
        <v>0</v>
      </c>
      <c r="H6" s="19" t="str">
        <f t="shared" si="1"/>
        <v>沖縄県　南風原町</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93.47</v>
      </c>
      <c r="P6" s="23">
        <f t="shared" si="1"/>
        <v>2.2000000000000002</v>
      </c>
      <c r="Q6" s="23">
        <f t="shared" si="1"/>
        <v>98.5</v>
      </c>
      <c r="R6" s="23">
        <f t="shared" si="1"/>
        <v>1405</v>
      </c>
      <c r="S6" s="23">
        <f t="shared" si="1"/>
        <v>40800</v>
      </c>
      <c r="T6" s="23">
        <f t="shared" si="1"/>
        <v>10.76</v>
      </c>
      <c r="U6" s="23">
        <f t="shared" si="1"/>
        <v>3791.82</v>
      </c>
      <c r="V6" s="23">
        <f t="shared" si="1"/>
        <v>896</v>
      </c>
      <c r="W6" s="23">
        <f t="shared" si="1"/>
        <v>0.34</v>
      </c>
      <c r="X6" s="23">
        <f t="shared" si="1"/>
        <v>2635.29</v>
      </c>
      <c r="Y6" s="27" t="str">
        <f t="shared" ref="Y6:AH6" si="2">IF(Y7="",NA(),Y7)</f>
        <v>-</v>
      </c>
      <c r="Z6" s="27">
        <f t="shared" si="2"/>
        <v>118.42</v>
      </c>
      <c r="AA6" s="27">
        <f t="shared" si="2"/>
        <v>113.09</v>
      </c>
      <c r="AB6" s="27">
        <f t="shared" si="2"/>
        <v>121.72</v>
      </c>
      <c r="AC6" s="27">
        <f t="shared" si="2"/>
        <v>122.85</v>
      </c>
      <c r="AD6" s="27" t="str">
        <f t="shared" si="2"/>
        <v>-</v>
      </c>
      <c r="AE6" s="27">
        <f t="shared" si="2"/>
        <v>106.37</v>
      </c>
      <c r="AF6" s="27">
        <f t="shared" si="2"/>
        <v>106.07</v>
      </c>
      <c r="AG6" s="27">
        <f t="shared" si="2"/>
        <v>105.5</v>
      </c>
      <c r="AH6" s="27">
        <f t="shared" si="2"/>
        <v>106.35</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139.02000000000001</v>
      </c>
      <c r="AQ6" s="27">
        <f t="shared" si="3"/>
        <v>132.04</v>
      </c>
      <c r="AR6" s="27">
        <f t="shared" si="3"/>
        <v>145.43</v>
      </c>
      <c r="AS6" s="27">
        <f t="shared" si="3"/>
        <v>129.88999999999999</v>
      </c>
      <c r="AT6" s="23" t="str">
        <f>IF(AT7="","",IF(AT7="-","【-】","【"&amp;SUBSTITUTE(TEXT(AT7,"#,##0.00"),"-","△")&amp;"】"))</f>
        <v>【124.06】</v>
      </c>
      <c r="AU6" s="27" t="str">
        <f t="shared" ref="AU6:BD6" si="4">IF(AU7="",NA(),AU7)</f>
        <v>-</v>
      </c>
      <c r="AV6" s="27">
        <f t="shared" si="4"/>
        <v>50</v>
      </c>
      <c r="AW6" s="27">
        <f t="shared" si="4"/>
        <v>54.22</v>
      </c>
      <c r="AX6" s="27">
        <f t="shared" si="4"/>
        <v>66.459999999999994</v>
      </c>
      <c r="AY6" s="27">
        <f t="shared" si="4"/>
        <v>110.47</v>
      </c>
      <c r="AZ6" s="27" t="str">
        <f t="shared" si="4"/>
        <v>-</v>
      </c>
      <c r="BA6" s="27">
        <f t="shared" si="4"/>
        <v>29.13</v>
      </c>
      <c r="BB6" s="27">
        <f t="shared" si="4"/>
        <v>35.69</v>
      </c>
      <c r="BC6" s="27">
        <f t="shared" si="4"/>
        <v>38.4</v>
      </c>
      <c r="BD6" s="27">
        <f t="shared" si="4"/>
        <v>44.04</v>
      </c>
      <c r="BE6" s="23" t="str">
        <f>IF(BE7="","",IF(BE7="-","【-】","【"&amp;SUBSTITUTE(TEXT(BE7,"#,##0.00"),"-","△")&amp;"】"))</f>
        <v>【42.02】</v>
      </c>
      <c r="BF6" s="27" t="str">
        <f t="shared" ref="BF6:BO6" si="5">IF(BF7="",NA(),BF7)</f>
        <v>-</v>
      </c>
      <c r="BG6" s="27">
        <f t="shared" si="5"/>
        <v>1157.55</v>
      </c>
      <c r="BH6" s="27">
        <f t="shared" si="5"/>
        <v>1015.91</v>
      </c>
      <c r="BI6" s="27">
        <f t="shared" si="5"/>
        <v>887.83</v>
      </c>
      <c r="BJ6" s="27">
        <f t="shared" si="5"/>
        <v>747.9</v>
      </c>
      <c r="BK6" s="27" t="str">
        <f t="shared" si="5"/>
        <v>-</v>
      </c>
      <c r="BL6" s="27">
        <f t="shared" si="5"/>
        <v>867.83</v>
      </c>
      <c r="BM6" s="27">
        <f t="shared" si="5"/>
        <v>791.76</v>
      </c>
      <c r="BN6" s="27">
        <f t="shared" si="5"/>
        <v>900.82</v>
      </c>
      <c r="BO6" s="27">
        <f t="shared" si="5"/>
        <v>839.21</v>
      </c>
      <c r="BP6" s="23" t="str">
        <f>IF(BP7="","",IF(BP7="-","【-】","【"&amp;SUBSTITUTE(TEXT(BP7,"#,##0.00"),"-","△")&amp;"】"))</f>
        <v>【785.10】</v>
      </c>
      <c r="BQ6" s="27" t="str">
        <f t="shared" ref="BQ6:BZ6" si="6">IF(BQ7="",NA(),BQ7)</f>
        <v>-</v>
      </c>
      <c r="BR6" s="27">
        <f t="shared" si="6"/>
        <v>32.06</v>
      </c>
      <c r="BS6" s="27">
        <f t="shared" si="6"/>
        <v>33.33</v>
      </c>
      <c r="BT6" s="27">
        <f t="shared" si="6"/>
        <v>33.67</v>
      </c>
      <c r="BU6" s="27">
        <f t="shared" si="6"/>
        <v>30.87</v>
      </c>
      <c r="BV6" s="27" t="str">
        <f t="shared" si="6"/>
        <v>-</v>
      </c>
      <c r="BW6" s="27">
        <f t="shared" si="6"/>
        <v>57.08</v>
      </c>
      <c r="BX6" s="27">
        <f t="shared" si="6"/>
        <v>56.26</v>
      </c>
      <c r="BY6" s="27">
        <f t="shared" si="6"/>
        <v>52.94</v>
      </c>
      <c r="BZ6" s="27">
        <f t="shared" si="6"/>
        <v>52.05</v>
      </c>
      <c r="CA6" s="23" t="str">
        <f>IF(CA7="","",IF(CA7="-","【-】","【"&amp;SUBSTITUTE(TEXT(CA7,"#,##0.00"),"-","△")&amp;"】"))</f>
        <v>【56.93】</v>
      </c>
      <c r="CB6" s="27" t="str">
        <f t="shared" ref="CB6:CK6" si="7">IF(CB7="",NA(),CB7)</f>
        <v>-</v>
      </c>
      <c r="CC6" s="27">
        <f t="shared" si="7"/>
        <v>221.25</v>
      </c>
      <c r="CD6" s="27">
        <f t="shared" si="7"/>
        <v>214.15</v>
      </c>
      <c r="CE6" s="27">
        <f t="shared" si="7"/>
        <v>213.96</v>
      </c>
      <c r="CF6" s="27">
        <f t="shared" si="7"/>
        <v>238.23</v>
      </c>
      <c r="CG6" s="27" t="str">
        <f t="shared" si="7"/>
        <v>-</v>
      </c>
      <c r="CH6" s="27">
        <f t="shared" si="7"/>
        <v>274.99</v>
      </c>
      <c r="CI6" s="27">
        <f t="shared" si="7"/>
        <v>282.08999999999997</v>
      </c>
      <c r="CJ6" s="27">
        <f t="shared" si="7"/>
        <v>303.27999999999997</v>
      </c>
      <c r="CK6" s="27">
        <f t="shared" si="7"/>
        <v>301.86</v>
      </c>
      <c r="CL6" s="23" t="str">
        <f>IF(CL7="","",IF(CL7="-","【-】","【"&amp;SUBSTITUTE(TEXT(CL7,"#,##0.00"),"-","△")&amp;"】"))</f>
        <v>【271.15】</v>
      </c>
      <c r="CM6" s="27" t="str">
        <f t="shared" ref="CM6:CV6" si="8">IF(CM7="",NA(),CM7)</f>
        <v>-</v>
      </c>
      <c r="CN6" s="27">
        <f t="shared" si="8"/>
        <v>50.97</v>
      </c>
      <c r="CO6" s="27">
        <f t="shared" si="8"/>
        <v>51.29</v>
      </c>
      <c r="CP6" s="27">
        <f t="shared" si="8"/>
        <v>53.23</v>
      </c>
      <c r="CQ6" s="27">
        <f t="shared" si="8"/>
        <v>52.26</v>
      </c>
      <c r="CR6" s="27" t="str">
        <f t="shared" si="8"/>
        <v>-</v>
      </c>
      <c r="CS6" s="27">
        <f t="shared" si="8"/>
        <v>54.83</v>
      </c>
      <c r="CT6" s="27">
        <f t="shared" si="8"/>
        <v>66.53</v>
      </c>
      <c r="CU6" s="27">
        <f t="shared" si="8"/>
        <v>52.35</v>
      </c>
      <c r="CV6" s="27">
        <f t="shared" si="8"/>
        <v>46.25</v>
      </c>
      <c r="CW6" s="23" t="str">
        <f>IF(CW7="","",IF(CW7="-","【-】","【"&amp;SUBSTITUTE(TEXT(CW7,"#,##0.00"),"-","△")&amp;"】"))</f>
        <v>【49.87】</v>
      </c>
      <c r="CX6" s="27" t="str">
        <f t="shared" ref="CX6:DG6" si="9">IF(CX7="",NA(),CX7)</f>
        <v>-</v>
      </c>
      <c r="CY6" s="27">
        <f t="shared" si="9"/>
        <v>79.98</v>
      </c>
      <c r="CZ6" s="27">
        <f t="shared" si="9"/>
        <v>78.099999999999994</v>
      </c>
      <c r="DA6" s="27">
        <f t="shared" si="9"/>
        <v>81.34</v>
      </c>
      <c r="DB6" s="27">
        <f t="shared" si="9"/>
        <v>81.7</v>
      </c>
      <c r="DC6" s="27" t="str">
        <f t="shared" si="9"/>
        <v>-</v>
      </c>
      <c r="DD6" s="27">
        <f t="shared" si="9"/>
        <v>84.7</v>
      </c>
      <c r="DE6" s="27">
        <f t="shared" si="9"/>
        <v>84.67</v>
      </c>
      <c r="DF6" s="27">
        <f t="shared" si="9"/>
        <v>84.39</v>
      </c>
      <c r="DG6" s="27">
        <f t="shared" si="9"/>
        <v>83.96</v>
      </c>
      <c r="DH6" s="23" t="str">
        <f>IF(DH7="","",IF(DH7="-","【-】","【"&amp;SUBSTITUTE(TEXT(DH7,"#,##0.00"),"-","△")&amp;"】"))</f>
        <v>【87.54】</v>
      </c>
      <c r="DI6" s="27" t="str">
        <f t="shared" ref="DI6:DR6" si="10">IF(DI7="",NA(),DI7)</f>
        <v>-</v>
      </c>
      <c r="DJ6" s="27">
        <f t="shared" si="10"/>
        <v>4.96</v>
      </c>
      <c r="DK6" s="27">
        <f t="shared" si="10"/>
        <v>10.01</v>
      </c>
      <c r="DL6" s="27">
        <f t="shared" si="10"/>
        <v>13.91</v>
      </c>
      <c r="DM6" s="27">
        <f t="shared" si="10"/>
        <v>17.899999999999999</v>
      </c>
      <c r="DN6" s="27" t="str">
        <f t="shared" si="10"/>
        <v>-</v>
      </c>
      <c r="DO6" s="27">
        <f t="shared" si="10"/>
        <v>20.34</v>
      </c>
      <c r="DP6" s="27">
        <f t="shared" si="10"/>
        <v>21.85</v>
      </c>
      <c r="DQ6" s="27">
        <f t="shared" si="10"/>
        <v>25.19</v>
      </c>
      <c r="DR6" s="27">
        <f t="shared" si="10"/>
        <v>25.46</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7">
        <f t="shared" si="11"/>
        <v>0.19</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0.25</v>
      </c>
      <c r="EL6" s="27">
        <f t="shared" si="12"/>
        <v>0.05</v>
      </c>
      <c r="EM6" s="27">
        <f t="shared" si="12"/>
        <v>0.03</v>
      </c>
      <c r="EN6" s="27">
        <f t="shared" si="12"/>
        <v>0.03</v>
      </c>
      <c r="EO6" s="23" t="str">
        <f>IF(EO7="","",IF(EO7="-","【-】","【"&amp;SUBSTITUTE(TEXT(EO7,"#,##0.00"),"-","△")&amp;"】"))</f>
        <v>【0.02】</v>
      </c>
    </row>
    <row r="7" spans="1:148" s="13" customFormat="1" x14ac:dyDescent="0.15">
      <c r="A7" s="14"/>
      <c r="B7" s="20">
        <v>2023</v>
      </c>
      <c r="C7" s="20">
        <v>473502</v>
      </c>
      <c r="D7" s="20">
        <v>46</v>
      </c>
      <c r="E7" s="20">
        <v>17</v>
      </c>
      <c r="F7" s="20">
        <v>5</v>
      </c>
      <c r="G7" s="20">
        <v>0</v>
      </c>
      <c r="H7" s="20" t="s">
        <v>35</v>
      </c>
      <c r="I7" s="20" t="s">
        <v>96</v>
      </c>
      <c r="J7" s="20" t="s">
        <v>97</v>
      </c>
      <c r="K7" s="20" t="s">
        <v>98</v>
      </c>
      <c r="L7" s="20" t="s">
        <v>99</v>
      </c>
      <c r="M7" s="20" t="s">
        <v>100</v>
      </c>
      <c r="N7" s="24" t="s">
        <v>101</v>
      </c>
      <c r="O7" s="24">
        <v>93.47</v>
      </c>
      <c r="P7" s="24">
        <v>2.2000000000000002</v>
      </c>
      <c r="Q7" s="24">
        <v>98.5</v>
      </c>
      <c r="R7" s="24">
        <v>1405</v>
      </c>
      <c r="S7" s="24">
        <v>40800</v>
      </c>
      <c r="T7" s="24">
        <v>10.76</v>
      </c>
      <c r="U7" s="24">
        <v>3791.82</v>
      </c>
      <c r="V7" s="24">
        <v>896</v>
      </c>
      <c r="W7" s="24">
        <v>0.34</v>
      </c>
      <c r="X7" s="24">
        <v>2635.29</v>
      </c>
      <c r="Y7" s="24" t="s">
        <v>101</v>
      </c>
      <c r="Z7" s="24">
        <v>118.42</v>
      </c>
      <c r="AA7" s="24">
        <v>113.09</v>
      </c>
      <c r="AB7" s="24">
        <v>121.72</v>
      </c>
      <c r="AC7" s="24">
        <v>122.85</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50</v>
      </c>
      <c r="AW7" s="24">
        <v>54.22</v>
      </c>
      <c r="AX7" s="24">
        <v>66.459999999999994</v>
      </c>
      <c r="AY7" s="24">
        <v>110.47</v>
      </c>
      <c r="AZ7" s="24" t="s">
        <v>101</v>
      </c>
      <c r="BA7" s="24">
        <v>29.13</v>
      </c>
      <c r="BB7" s="24">
        <v>35.69</v>
      </c>
      <c r="BC7" s="24">
        <v>38.4</v>
      </c>
      <c r="BD7" s="24">
        <v>44.04</v>
      </c>
      <c r="BE7" s="24">
        <v>42.02</v>
      </c>
      <c r="BF7" s="24" t="s">
        <v>101</v>
      </c>
      <c r="BG7" s="24">
        <v>1157.55</v>
      </c>
      <c r="BH7" s="24">
        <v>1015.91</v>
      </c>
      <c r="BI7" s="24">
        <v>887.83</v>
      </c>
      <c r="BJ7" s="24">
        <v>747.9</v>
      </c>
      <c r="BK7" s="24" t="s">
        <v>101</v>
      </c>
      <c r="BL7" s="24">
        <v>867.83</v>
      </c>
      <c r="BM7" s="24">
        <v>791.76</v>
      </c>
      <c r="BN7" s="24">
        <v>900.82</v>
      </c>
      <c r="BO7" s="24">
        <v>839.21</v>
      </c>
      <c r="BP7" s="24">
        <v>785.1</v>
      </c>
      <c r="BQ7" s="24" t="s">
        <v>101</v>
      </c>
      <c r="BR7" s="24">
        <v>32.06</v>
      </c>
      <c r="BS7" s="24">
        <v>33.33</v>
      </c>
      <c r="BT7" s="24">
        <v>33.67</v>
      </c>
      <c r="BU7" s="24">
        <v>30.87</v>
      </c>
      <c r="BV7" s="24" t="s">
        <v>101</v>
      </c>
      <c r="BW7" s="24">
        <v>57.08</v>
      </c>
      <c r="BX7" s="24">
        <v>56.26</v>
      </c>
      <c r="BY7" s="24">
        <v>52.94</v>
      </c>
      <c r="BZ7" s="24">
        <v>52.05</v>
      </c>
      <c r="CA7" s="24">
        <v>56.93</v>
      </c>
      <c r="CB7" s="24" t="s">
        <v>101</v>
      </c>
      <c r="CC7" s="24">
        <v>221.25</v>
      </c>
      <c r="CD7" s="24">
        <v>214.15</v>
      </c>
      <c r="CE7" s="24">
        <v>213.96</v>
      </c>
      <c r="CF7" s="24">
        <v>238.23</v>
      </c>
      <c r="CG7" s="24" t="s">
        <v>101</v>
      </c>
      <c r="CH7" s="24">
        <v>274.99</v>
      </c>
      <c r="CI7" s="24">
        <v>282.08999999999997</v>
      </c>
      <c r="CJ7" s="24">
        <v>303.27999999999997</v>
      </c>
      <c r="CK7" s="24">
        <v>301.86</v>
      </c>
      <c r="CL7" s="24">
        <v>271.14999999999998</v>
      </c>
      <c r="CM7" s="24" t="s">
        <v>101</v>
      </c>
      <c r="CN7" s="24">
        <v>50.97</v>
      </c>
      <c r="CO7" s="24">
        <v>51.29</v>
      </c>
      <c r="CP7" s="24">
        <v>53.23</v>
      </c>
      <c r="CQ7" s="24">
        <v>52.26</v>
      </c>
      <c r="CR7" s="24" t="s">
        <v>101</v>
      </c>
      <c r="CS7" s="24">
        <v>54.83</v>
      </c>
      <c r="CT7" s="24">
        <v>66.53</v>
      </c>
      <c r="CU7" s="24">
        <v>52.35</v>
      </c>
      <c r="CV7" s="24">
        <v>46.25</v>
      </c>
      <c r="CW7" s="24">
        <v>49.87</v>
      </c>
      <c r="CX7" s="24" t="s">
        <v>101</v>
      </c>
      <c r="CY7" s="24">
        <v>79.98</v>
      </c>
      <c r="CZ7" s="24">
        <v>78.099999999999994</v>
      </c>
      <c r="DA7" s="24">
        <v>81.34</v>
      </c>
      <c r="DB7" s="24">
        <v>81.7</v>
      </c>
      <c r="DC7" s="24" t="s">
        <v>101</v>
      </c>
      <c r="DD7" s="24">
        <v>84.7</v>
      </c>
      <c r="DE7" s="24">
        <v>84.67</v>
      </c>
      <c r="DF7" s="24">
        <v>84.39</v>
      </c>
      <c r="DG7" s="24">
        <v>83.96</v>
      </c>
      <c r="DH7" s="24">
        <v>87.54</v>
      </c>
      <c r="DI7" s="24" t="s">
        <v>101</v>
      </c>
      <c r="DJ7" s="24">
        <v>4.96</v>
      </c>
      <c r="DK7" s="24">
        <v>10.01</v>
      </c>
      <c r="DL7" s="24">
        <v>13.91</v>
      </c>
      <c r="DM7" s="24">
        <v>17.899999999999999</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桃原　勇之</cp:lastModifiedBy>
  <cp:lastPrinted>2025-02-03T09:04:53Z</cp:lastPrinted>
  <dcterms:created xsi:type="dcterms:W3CDTF">2025-01-24T07:21:23Z</dcterms:created>
  <dcterms:modified xsi:type="dcterms:W3CDTF">2025-02-03T09:33:47Z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2025-02-03T07:34:55Z</vt:filetime>
  </property>
</Properties>
</file>