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75" yWindow="0" windowWidth="17865" windowHeight="10995" activeTab="0"/>
  </bookViews>
  <sheets>
    <sheet name="一般家庭（個人）用計算シート" sheetId="1" r:id="rId1"/>
    <sheet name="上水料金表" sheetId="2" r:id="rId2"/>
    <sheet name="下水料金表" sheetId="3" r:id="rId3"/>
  </sheets>
  <definedNames/>
  <calcPr fullCalcOnLoad="1"/>
</workbook>
</file>

<file path=xl/sharedStrings.xml><?xml version="1.0" encoding="utf-8"?>
<sst xmlns="http://schemas.openxmlformats.org/spreadsheetml/2006/main" count="40" uniqueCount="31">
  <si>
    <t>水量</t>
  </si>
  <si>
    <t>水量</t>
  </si>
  <si>
    <t>累積</t>
  </si>
  <si>
    <t>単価</t>
  </si>
  <si>
    <t>上水料金</t>
  </si>
  <si>
    <t>合計</t>
  </si>
  <si>
    <t>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</si>
  <si>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</si>
  <si>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</si>
  <si>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</si>
  <si>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</si>
  <si>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</si>
  <si>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</si>
  <si>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</si>
  <si>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</si>
  <si>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</si>
  <si>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</si>
  <si>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</si>
  <si>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</si>
  <si>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（税込み）</t>
  </si>
  <si>
    <t>入力方法</t>
  </si>
  <si>
    <t>水量</t>
  </si>
  <si>
    <t>の欄に各月の水量を入力して下さい。</t>
  </si>
  <si>
    <t>上水道料金</t>
  </si>
  <si>
    <t>下水道料金</t>
  </si>
  <si>
    <t>上下道水合計</t>
  </si>
  <si>
    <t>①</t>
  </si>
  <si>
    <t>一般家庭（個人）用</t>
  </si>
  <si>
    <t>旧上水料金</t>
  </si>
  <si>
    <t>旧料金（R5.5まで）</t>
  </si>
  <si>
    <t>新料金（R5.6～）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</si>
</sst>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200224876404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3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6" fontId="3" fillId="0" borderId="0" applyFont="0" applyFill="0" applyBorder="0" applyAlignment="0" applyProtection="0"/>
    <xf numFmtId="0" fontId="35" fillId="31" borderId="4" applyNumberFormat="0" applyAlignment="0" applyProtection="0"/>
    <xf numFmtId="0" fontId="3" fillId="0" borderId="0">
      <alignment vertical="center"/>
      <protection/>
    </xf>
    <xf numFmtId="0" fontId="36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0" xfId="0" applyNumberFormat="1" applyFont="1" applyAlignment="1">
      <alignment vertical="center"/>
    </xf>
    <xf numFmtId="38" fontId="0" fillId="0" borderId="10" xfId="48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8" fontId="0" fillId="0" borderId="10" xfId="0" applyNumberFormat="1" applyFont="1" applyBorder="1" applyAlignment="1">
      <alignment vertical="center"/>
    </xf>
    <xf numFmtId="38" fontId="37" fillId="0" borderId="0" xfId="0" applyNumberFormat="1" applyFont="1" applyAlignment="1">
      <alignment horizontal="right"/>
    </xf>
    <xf numFmtId="0" fontId="0" fillId="33" borderId="1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38" fontId="0" fillId="0" borderId="11" xfId="48" applyFont="1" applyBorder="1" applyAlignment="1">
      <alignment vertical="center"/>
    </xf>
    <xf numFmtId="38" fontId="0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38" fontId="0" fillId="0" borderId="12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38" fontId="0" fillId="0" borderId="10" xfId="48" applyNumberFormat="1" applyFont="1" applyBorder="1" applyAlignment="1">
      <alignment vertical="center"/>
    </xf>
    <xf numFmtId="38" fontId="0" fillId="0" borderId="12" xfId="48" applyNumberFormat="1" applyFont="1" applyBorder="1" applyAlignment="1">
      <alignment vertical="center"/>
    </xf>
    <xf numFmtId="0" fontId="0" fillId="33" borderId="10" xfId="0" applyFont="1" applyFill="1" applyBorder="1" applyAlignment="1" applyProtection="1">
      <alignment vertical="center"/>
      <protection locked="0"/>
    </xf>
    <xf numFmtId="0" fontId="0" fillId="33" borderId="12" xfId="0" applyFont="1" applyFill="1" applyBorder="1" applyAlignment="1" applyProtection="1">
      <alignment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1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5.8515625" style="0" customWidth="1"/>
    <col min="2" max="2" width="6.421875" style="0" customWidth="1"/>
    <col min="3" max="3" width="7.140625" style="0" customWidth="1"/>
    <col min="4" max="4" width="9.00390625" style="0" customWidth="1"/>
    <col min="5" max="5" width="33.28125" style="0" hidden="1" customWidth="1"/>
    <col min="6" max="7" width="12.57421875" style="0" customWidth="1"/>
    <col min="8" max="8" width="14.421875" style="0" customWidth="1"/>
  </cols>
  <sheetData>
    <row r="1" ht="13.5">
      <c r="C1" t="s">
        <v>27</v>
      </c>
    </row>
    <row r="2" spans="6:7" ht="13.5">
      <c r="F2" s="9" t="s">
        <v>19</v>
      </c>
      <c r="G2" s="9" t="s">
        <v>19</v>
      </c>
    </row>
    <row r="3" spans="2:8" ht="19.5" customHeight="1">
      <c r="B3" s="6"/>
      <c r="C3" s="7" t="s">
        <v>6</v>
      </c>
      <c r="D3" s="7" t="s">
        <v>0</v>
      </c>
      <c r="E3" s="7" t="s">
        <v>4</v>
      </c>
      <c r="F3" s="7" t="s">
        <v>23</v>
      </c>
      <c r="G3" s="7" t="s">
        <v>24</v>
      </c>
      <c r="H3" s="7" t="s">
        <v>25</v>
      </c>
    </row>
    <row r="4" spans="3:8" ht="19.5" customHeight="1">
      <c r="C4" s="7" t="s">
        <v>7</v>
      </c>
      <c r="D4" s="19"/>
      <c r="E4" s="17">
        <f>IF(D4="","",((VLOOKUP(D4,'上水料金表'!$A$2:$C$6,2,1)*(D4-VLOOKUP(D4,'上水料金表'!$A$2:$C$6,1,1))+VLOOKUP(D4,'上水料金表'!$A$2:$C$6,3,1)))*1.1)</f>
      </c>
      <c r="F4" s="17">
        <f>IF(D4="","",ROUNDDOWN(E4,0))</f>
      </c>
      <c r="G4" s="17">
        <f>IF(D4="","",((VLOOKUP(D4,'下水料金表'!$A$2:$C$9,2,1)*(D4-VLOOKUP(D4,'下水料金表'!$A$2:$C$9,1,1))+VLOOKUP(D4,'下水料金表'!$A$2:$C$9,3,1))))</f>
      </c>
      <c r="H4" s="8">
        <f>IF(D4="","",F4+G4)</f>
      </c>
    </row>
    <row r="5" spans="3:8" ht="19.5" customHeight="1">
      <c r="C5" s="7" t="s">
        <v>8</v>
      </c>
      <c r="D5" s="19"/>
      <c r="E5" s="17">
        <f>IF(D5="","",((VLOOKUP(D5,'上水料金表'!$A$2:$C$6,2,1)*(D5-VLOOKUP(D5,'上水料金表'!$A$2:$C$6,1,1))+VLOOKUP(D5,'上水料金表'!$A$2:$C$6,3,1)))*1.1)</f>
      </c>
      <c r="F5" s="17">
        <f aca="true" t="shared" si="0" ref="F5:F15">IF(D5="","",ROUNDDOWN(E5,0))</f>
      </c>
      <c r="G5" s="17">
        <f>IF(D5="","",((VLOOKUP(D5,'下水料金表'!$A$2:$C$9,2,1)*(D5-VLOOKUP(D5,'下水料金表'!$A$2:$C$9,1,1))+VLOOKUP(D5,'下水料金表'!$A$2:$C$9,3,1))))</f>
      </c>
      <c r="H5" s="8">
        <f aca="true" t="shared" si="1" ref="H5:H15">IF(D5="","",F5+G5)</f>
      </c>
    </row>
    <row r="6" spans="3:8" ht="19.5" customHeight="1">
      <c r="C6" s="7" t="s">
        <v>9</v>
      </c>
      <c r="D6" s="19"/>
      <c r="E6" s="17">
        <f>IF(D6="","",((VLOOKUP(D6,'上水料金表'!$A$2:$C$6,2,1)*(D6-VLOOKUP(D6,'上水料金表'!$A$2:$C$6,1,1))+VLOOKUP(D6,'上水料金表'!$A$2:$C$6,3,1)))*1.1)</f>
      </c>
      <c r="F6" s="17">
        <f t="shared" si="0"/>
      </c>
      <c r="G6" s="17">
        <f>IF(D6="","",((VLOOKUP(D6,'下水料金表'!$A$2:$C$9,2,1)*(D6-VLOOKUP(D6,'下水料金表'!$A$2:$C$9,1,1))+VLOOKUP(D6,'下水料金表'!$A$2:$C$9,3,1))))</f>
      </c>
      <c r="H6" s="8">
        <f t="shared" si="1"/>
      </c>
    </row>
    <row r="7" spans="3:8" ht="19.5" customHeight="1">
      <c r="C7" s="7" t="s">
        <v>10</v>
      </c>
      <c r="D7" s="19"/>
      <c r="E7" s="17">
        <f>IF(D7="","",((VLOOKUP(D7,'上水料金表'!$A$2:$C$6,2,1)*(D7-VLOOKUP(D7,'上水料金表'!$A$2:$C$6,1,1))+VLOOKUP(D7,'上水料金表'!$A$2:$C$6,3,1)))*1.1)</f>
      </c>
      <c r="F7" s="17">
        <f t="shared" si="0"/>
      </c>
      <c r="G7" s="17">
        <f>IF(D7="","",((VLOOKUP(D7,'下水料金表'!$A$2:$C$9,2,1)*(D7-VLOOKUP(D7,'下水料金表'!$A$2:$C$9,1,1))+VLOOKUP(D7,'下水料金表'!$A$2:$C$9,3,1))))</f>
      </c>
      <c r="H7" s="8">
        <f t="shared" si="1"/>
      </c>
    </row>
    <row r="8" spans="3:8" ht="19.5" customHeight="1">
      <c r="C8" s="7" t="s">
        <v>11</v>
      </c>
      <c r="D8" s="19"/>
      <c r="E8" s="17">
        <f>IF(D8="","",((VLOOKUP(D8,'上水料金表'!$A$2:$C$6,2,1)*(D8-VLOOKUP(D8,'上水料金表'!$A$2:$C$6,1,1))+VLOOKUP(D8,'上水料金表'!$A$2:$C$6,3,1)))*1.1)</f>
      </c>
      <c r="F8" s="17">
        <f t="shared" si="0"/>
      </c>
      <c r="G8" s="17">
        <f>IF(D8="","",((VLOOKUP(D8,'下水料金表'!$A$2:$C$9,2,1)*(D8-VLOOKUP(D8,'下水料金表'!$A$2:$C$9,1,1))+VLOOKUP(D8,'下水料金表'!$A$2:$C$9,3,1))))</f>
      </c>
      <c r="H8" s="8">
        <f t="shared" si="1"/>
      </c>
    </row>
    <row r="9" spans="3:8" ht="19.5" customHeight="1">
      <c r="C9" s="7" t="s">
        <v>12</v>
      </c>
      <c r="D9" s="19"/>
      <c r="E9" s="17">
        <f>IF(D9="","",((VLOOKUP(D9,'上水料金表'!$A$2:$C$6,2,1)*(D9-VLOOKUP(D9,'上水料金表'!$A$2:$C$6,1,1))+VLOOKUP(D9,'上水料金表'!$A$2:$C$6,3,1)))*1.1)</f>
      </c>
      <c r="F9" s="17">
        <f t="shared" si="0"/>
      </c>
      <c r="G9" s="17">
        <f>IF(D9="","",((VLOOKUP(D9,'下水料金表'!$A$2:$C$9,2,1)*(D9-VLOOKUP(D9,'下水料金表'!$A$2:$C$9,1,1))+VLOOKUP(D9,'下水料金表'!$A$2:$C$9,3,1))))</f>
      </c>
      <c r="H9" s="8">
        <f t="shared" si="1"/>
      </c>
    </row>
    <row r="10" spans="3:8" ht="19.5" customHeight="1">
      <c r="C10" s="7" t="s">
        <v>13</v>
      </c>
      <c r="D10" s="19"/>
      <c r="E10" s="17">
        <f>IF(D10="","",((VLOOKUP(D10,'上水料金表'!$A$2:$C$6,2,1)*(D10-VLOOKUP(D10,'上水料金表'!$A$2:$C$6,1,1))+VLOOKUP(D10,'上水料金表'!$A$2:$C$6,3,1)))*1.1)</f>
      </c>
      <c r="F10" s="17">
        <f t="shared" si="0"/>
      </c>
      <c r="G10" s="17">
        <f>IF(D10="","",((VLOOKUP(D10,'下水料金表'!$A$2:$C$9,2,1)*(D10-VLOOKUP(D10,'下水料金表'!$A$2:$C$9,1,1))+VLOOKUP(D10,'下水料金表'!$A$2:$C$9,3,1))))</f>
      </c>
      <c r="H10" s="8">
        <f t="shared" si="1"/>
      </c>
    </row>
    <row r="11" spans="3:8" ht="19.5" customHeight="1">
      <c r="C11" s="7" t="s">
        <v>14</v>
      </c>
      <c r="D11" s="19"/>
      <c r="E11" s="17">
        <f>IF(D11="","",((VLOOKUP(D11,'上水料金表'!$A$2:$C$6,2,1)*(D11-VLOOKUP(D11,'上水料金表'!$A$2:$C$6,1,1))+VLOOKUP(D11,'上水料金表'!$A$2:$C$6,3,1)))*1.1)</f>
      </c>
      <c r="F11" s="17">
        <f t="shared" si="0"/>
      </c>
      <c r="G11" s="17">
        <f>IF(D11="","",((VLOOKUP(D11,'下水料金表'!$A$2:$C$9,2,1)*(D11-VLOOKUP(D11,'下水料金表'!$A$2:$C$9,1,1))+VLOOKUP(D11,'下水料金表'!$A$2:$C$9,3,1))))</f>
      </c>
      <c r="H11" s="8">
        <f t="shared" si="1"/>
      </c>
    </row>
    <row r="12" spans="3:8" ht="19.5" customHeight="1">
      <c r="C12" s="7" t="s">
        <v>15</v>
      </c>
      <c r="D12" s="19"/>
      <c r="E12" s="17">
        <f>IF(D12="","",((VLOOKUP(D12,'上水料金表'!$A$2:$C$6,2,1)*(D12-VLOOKUP(D12,'上水料金表'!$A$2:$C$6,1,1))+VLOOKUP(D12,'上水料金表'!$A$2:$C$6,3,1)))*1.1)</f>
      </c>
      <c r="F12" s="17">
        <f t="shared" si="0"/>
      </c>
      <c r="G12" s="17">
        <f>IF(D12="","",((VLOOKUP(D12,'下水料金表'!$A$2:$C$9,2,1)*(D12-VLOOKUP(D12,'下水料金表'!$A$2:$C$9,1,1))+VLOOKUP(D12,'下水料金表'!$A$2:$C$9,3,1))))</f>
      </c>
      <c r="H12" s="8">
        <f t="shared" si="1"/>
      </c>
    </row>
    <row r="13" spans="3:8" ht="19.5" customHeight="1">
      <c r="C13" s="7" t="s">
        <v>16</v>
      </c>
      <c r="D13" s="19"/>
      <c r="E13" s="17">
        <f>IF(D13="","",((VLOOKUP(D13,'上水料金表'!$A$2:$C$6,2,1)*(D13-VLOOKUP(D13,'上水料金表'!$A$2:$C$6,1,1))+VLOOKUP(D13,'上水料金表'!$A$2:$C$6,3,1)))*1.1)</f>
      </c>
      <c r="F13" s="17">
        <f t="shared" si="0"/>
      </c>
      <c r="G13" s="17">
        <f>IF(D13="","",((VLOOKUP(D13,'下水料金表'!$A$2:$C$9,2,1)*(D13-VLOOKUP(D13,'下水料金表'!$A$2:$C$9,1,1))+VLOOKUP(D13,'下水料金表'!$A$2:$C$9,3,1))))</f>
      </c>
      <c r="H13" s="8">
        <f t="shared" si="1"/>
      </c>
    </row>
    <row r="14" spans="3:8" ht="19.5" customHeight="1">
      <c r="C14" s="7" t="s">
        <v>17</v>
      </c>
      <c r="D14" s="19"/>
      <c r="E14" s="17">
        <f>IF(D14="","",((VLOOKUP(D14,'上水料金表'!$A$2:$C$6,2,1)*(D14-VLOOKUP(D14,'上水料金表'!$A$2:$C$6,1,1))+VLOOKUP(D14,'上水料金表'!$A$2:$C$6,3,1)))*1.1)</f>
      </c>
      <c r="F14" s="17">
        <f t="shared" si="0"/>
      </c>
      <c r="G14" s="17">
        <f>IF(D14="","",((VLOOKUP(D14,'下水料金表'!$A$2:$C$9,2,1)*(D14-VLOOKUP(D14,'下水料金表'!$A$2:$C$9,1,1))+VLOOKUP(D14,'下水料金表'!$A$2:$C$9,3,1))))</f>
      </c>
      <c r="H14" s="8">
        <f t="shared" si="1"/>
      </c>
    </row>
    <row r="15" spans="3:8" ht="19.5" customHeight="1" thickBot="1">
      <c r="C15" s="14" t="s">
        <v>18</v>
      </c>
      <c r="D15" s="20"/>
      <c r="E15" s="17">
        <f>IF(D15="","",((VLOOKUP(D15,'上水料金表'!$A$2:$C$6,2,1)*(D15-VLOOKUP(D15,'上水料金表'!$A$2:$C$6,1,1))+VLOOKUP(D15,'上水料金表'!$A$2:$C$6,3,1)))*1.1)</f>
      </c>
      <c r="F15" s="18">
        <f t="shared" si="0"/>
      </c>
      <c r="G15" s="18">
        <f>IF(D15="","",((VLOOKUP(D15,'下水料金表'!$A$2:$C$9,2,1)*(D15-VLOOKUP(D15,'下水料金表'!$A$2:$C$9,1,1))+VLOOKUP(D15,'下水料金表'!$A$2:$C$9,3,1))))</f>
      </c>
      <c r="H15" s="15">
        <f t="shared" si="1"/>
      </c>
    </row>
    <row r="16" spans="3:8" ht="19.5" customHeight="1">
      <c r="C16" s="16" t="s">
        <v>5</v>
      </c>
      <c r="D16" s="12">
        <f>SUM(D4:D15)</f>
        <v>0</v>
      </c>
      <c r="E16" s="12"/>
      <c r="F16" s="13">
        <f>SUM(F4:F15)</f>
        <v>0</v>
      </c>
      <c r="G16" s="13">
        <f>SUM(G4:G15)</f>
        <v>0</v>
      </c>
      <c r="H16" s="13">
        <f>SUM(H4:H15)</f>
        <v>0</v>
      </c>
    </row>
    <row r="17" spans="5:7" ht="13.5">
      <c r="E17" s="2"/>
      <c r="F17" s="2"/>
      <c r="G17" s="4"/>
    </row>
    <row r="18" spans="5:7" ht="13.5">
      <c r="E18" s="2"/>
      <c r="F18" s="2"/>
      <c r="G18" s="4"/>
    </row>
    <row r="19" spans="2:7" ht="13.5">
      <c r="B19" t="s">
        <v>20</v>
      </c>
      <c r="E19" s="2"/>
      <c r="F19" s="2"/>
      <c r="G19" s="4"/>
    </row>
    <row r="20" spans="2:7" ht="13.5">
      <c r="B20" s="11" t="s">
        <v>26</v>
      </c>
      <c r="C20" t="s">
        <v>21</v>
      </c>
      <c r="D20" s="10"/>
      <c r="E20" s="4" t="s">
        <v>22</v>
      </c>
      <c r="F20" s="4" t="s">
        <v>22</v>
      </c>
      <c r="G20" s="4"/>
    </row>
    <row r="21" spans="5:7" ht="13.5">
      <c r="E21" s="2"/>
      <c r="F21" s="2"/>
      <c r="G21" s="4"/>
    </row>
    <row r="22" spans="5:7" ht="13.5">
      <c r="E22" s="2"/>
      <c r="F22" s="2"/>
      <c r="G22" s="4"/>
    </row>
    <row r="23" spans="5:7" ht="13.5">
      <c r="E23" s="2"/>
      <c r="F23" s="2"/>
      <c r="G23" s="4"/>
    </row>
    <row r="24" spans="5:7" ht="13.5">
      <c r="E24" s="2"/>
      <c r="F24" s="2"/>
      <c r="G24" s="4"/>
    </row>
    <row r="25" spans="5:7" ht="13.5">
      <c r="E25" s="2"/>
      <c r="F25" s="2"/>
      <c r="G25" s="4"/>
    </row>
    <row r="26" spans="5:7" ht="13.5">
      <c r="E26" s="2"/>
      <c r="F26" s="2"/>
      <c r="G26" s="4"/>
    </row>
    <row r="27" spans="5:7" ht="13.5">
      <c r="E27" s="2"/>
      <c r="F27" s="2"/>
      <c r="G27" s="4"/>
    </row>
    <row r="28" spans="5:7" ht="13.5">
      <c r="E28" s="2"/>
      <c r="F28" s="2"/>
      <c r="G28" s="4"/>
    </row>
    <row r="29" spans="5:7" ht="13.5">
      <c r="E29" s="2"/>
      <c r="F29" s="2"/>
      <c r="G29" s="4"/>
    </row>
    <row r="30" spans="5:7" ht="13.5">
      <c r="E30" s="2"/>
      <c r="F30" s="2"/>
      <c r="G30" s="4"/>
    </row>
    <row r="31" spans="5:7" ht="13.5">
      <c r="E31" s="2"/>
      <c r="F31" s="2"/>
      <c r="G31" s="4"/>
    </row>
  </sheetData>
  <sheetProtection selectLockedCells="1"/>
  <dataValidations count="1">
    <dataValidation allowBlank="1" showInputMessage="1" showErrorMessage="1" errorTitle="入力しないでね！" error="ここには、大事な計算式が入っています。" sqref="F4"/>
  </dataValidations>
  <printOptions horizontalCentered="1" verticalCentered="1"/>
  <pageMargins left="0.7086614173228347" right="0.7086614173228347" top="0.7480314960629921" bottom="0.7480314960629921" header="0.31496062992125984" footer="0.31496062992125984"/>
  <pageSetup blackAndWhite="1" horizontalDpi="300" verticalDpi="3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C13"/>
  <sheetViews>
    <sheetView zoomScalePageLayoutView="0" workbookViewId="0" topLeftCell="A1">
      <selection activeCell="C5" sqref="C5"/>
    </sheetView>
  </sheetViews>
  <sheetFormatPr defaultColWidth="9.140625" defaultRowHeight="15"/>
  <cols>
    <col min="3" max="3" width="9.00390625" style="2" customWidth="1"/>
  </cols>
  <sheetData>
    <row r="1" ht="13.5">
      <c r="A1" t="s">
        <v>4</v>
      </c>
    </row>
    <row r="2" spans="1:3" ht="13.5">
      <c r="A2" t="s">
        <v>0</v>
      </c>
      <c r="B2" t="s">
        <v>3</v>
      </c>
      <c r="C2" s="2" t="s">
        <v>2</v>
      </c>
    </row>
    <row r="3" spans="1:3" ht="13.5">
      <c r="A3" s="1">
        <v>0</v>
      </c>
      <c r="B3" s="1">
        <v>0</v>
      </c>
      <c r="C3" s="3">
        <v>1068</v>
      </c>
    </row>
    <row r="4" spans="1:3" ht="13.5">
      <c r="A4" s="1">
        <v>8</v>
      </c>
      <c r="B4" s="1">
        <v>175</v>
      </c>
      <c r="C4" s="3">
        <v>1068</v>
      </c>
    </row>
    <row r="5" spans="1:3" ht="13.5">
      <c r="A5" s="1">
        <v>20</v>
      </c>
      <c r="B5" s="1">
        <v>234</v>
      </c>
      <c r="C5" s="3">
        <f>C4+(A5-A4)*B4</f>
        <v>3168</v>
      </c>
    </row>
    <row r="6" spans="1:3" ht="13.5">
      <c r="A6" s="1">
        <v>30</v>
      </c>
      <c r="B6" s="1">
        <v>272</v>
      </c>
      <c r="C6" s="5">
        <f>C5+(A6-A5)*B5</f>
        <v>5508</v>
      </c>
    </row>
    <row r="9" ht="13.5">
      <c r="A9" t="s">
        <v>28</v>
      </c>
    </row>
    <row r="10" spans="1:3" ht="13.5">
      <c r="A10" s="1">
        <v>0</v>
      </c>
      <c r="B10" s="1">
        <v>0</v>
      </c>
      <c r="C10" s="3">
        <v>1068</v>
      </c>
    </row>
    <row r="11" spans="1:3" ht="13.5">
      <c r="A11" s="1">
        <v>8</v>
      </c>
      <c r="B11" s="1">
        <v>175</v>
      </c>
      <c r="C11" s="3">
        <v>1068</v>
      </c>
    </row>
    <row r="12" spans="1:3" ht="13.5">
      <c r="A12" s="1">
        <v>20</v>
      </c>
      <c r="B12" s="1">
        <v>234</v>
      </c>
      <c r="C12" s="3">
        <f>C11+(A12-A11)*B11</f>
        <v>3168</v>
      </c>
    </row>
    <row r="13" spans="1:3" ht="13.5">
      <c r="A13" s="1">
        <v>30</v>
      </c>
      <c r="B13" s="1">
        <v>272</v>
      </c>
      <c r="C13" s="5">
        <f>C12+(A13-A12)*B12</f>
        <v>5508</v>
      </c>
    </row>
  </sheetData>
  <sheetProtection/>
  <printOptions horizontalCentered="1" verticalCentered="1"/>
  <pageMargins left="0.7" right="0.7" top="0.75" bottom="0.75" header="0.3" footer="0.3"/>
  <pageSetup blackAndWhite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C19"/>
  <sheetViews>
    <sheetView zoomScalePageLayoutView="0" workbookViewId="0" topLeftCell="A1">
      <selection activeCell="C5" sqref="C5"/>
    </sheetView>
  </sheetViews>
  <sheetFormatPr defaultColWidth="9.140625" defaultRowHeight="15"/>
  <cols>
    <col min="3" max="3" width="9.00390625" style="2" customWidth="1"/>
  </cols>
  <sheetData>
    <row r="1" ht="13.5">
      <c r="A1" t="s">
        <v>30</v>
      </c>
    </row>
    <row r="2" spans="1:3" ht="13.5">
      <c r="A2" t="s">
        <v>1</v>
      </c>
      <c r="B2" t="s">
        <v>3</v>
      </c>
      <c r="C2" s="2" t="s">
        <v>2</v>
      </c>
    </row>
    <row r="3" spans="1:3" ht="13.5">
      <c r="A3" s="1">
        <v>0</v>
      </c>
      <c r="B3" s="1">
        <v>0</v>
      </c>
      <c r="C3" s="3">
        <v>605</v>
      </c>
    </row>
    <row r="4" spans="1:3" ht="13.5">
      <c r="A4" s="1">
        <v>10</v>
      </c>
      <c r="B4" s="1">
        <v>80</v>
      </c>
      <c r="C4" s="3">
        <v>605</v>
      </c>
    </row>
    <row r="5" spans="1:3" ht="13.5">
      <c r="A5" s="1">
        <v>30</v>
      </c>
      <c r="B5" s="1">
        <v>91</v>
      </c>
      <c r="C5" s="3">
        <f>C4+(A5-A4)*B4</f>
        <v>2205</v>
      </c>
    </row>
    <row r="6" spans="1:3" ht="13.5">
      <c r="A6" s="1">
        <v>50</v>
      </c>
      <c r="B6" s="1">
        <v>107</v>
      </c>
      <c r="C6" s="3">
        <f>C5+(A6-A5)*B5</f>
        <v>4025</v>
      </c>
    </row>
    <row r="7" spans="1:3" ht="13.5">
      <c r="A7" s="1">
        <v>100</v>
      </c>
      <c r="B7" s="1">
        <v>135</v>
      </c>
      <c r="C7" s="3">
        <f>C6+(A7-A6)*B6</f>
        <v>9375</v>
      </c>
    </row>
    <row r="8" spans="1:3" ht="13.5">
      <c r="A8" s="1">
        <v>300</v>
      </c>
      <c r="B8" s="1">
        <v>162</v>
      </c>
      <c r="C8" s="3">
        <f>C7+(A8-A7)*B7</f>
        <v>36375</v>
      </c>
    </row>
    <row r="9" spans="1:3" ht="13.5">
      <c r="A9" s="1">
        <v>500</v>
      </c>
      <c r="B9" s="1">
        <v>168</v>
      </c>
      <c r="C9" s="3">
        <f>C8+(A9-A8)*B8</f>
        <v>68775</v>
      </c>
    </row>
    <row r="11" ht="13.5">
      <c r="A11" t="s">
        <v>29</v>
      </c>
    </row>
    <row r="12" spans="1:3" ht="13.5">
      <c r="A12" t="s">
        <v>1</v>
      </c>
      <c r="B12" t="s">
        <v>3</v>
      </c>
      <c r="C12" s="2" t="s">
        <v>2</v>
      </c>
    </row>
    <row r="13" spans="1:3" ht="13.5">
      <c r="A13" s="1">
        <v>0</v>
      </c>
      <c r="B13" s="1">
        <v>0</v>
      </c>
      <c r="C13" s="3">
        <v>572</v>
      </c>
    </row>
    <row r="14" spans="1:3" ht="13.5">
      <c r="A14" s="1">
        <v>10</v>
      </c>
      <c r="B14" s="1">
        <v>77</v>
      </c>
      <c r="C14" s="3">
        <v>572</v>
      </c>
    </row>
    <row r="15" spans="1:3" ht="13.5">
      <c r="A15" s="1">
        <v>30</v>
      </c>
      <c r="B15" s="1">
        <v>88</v>
      </c>
      <c r="C15" s="3">
        <f>C14+(A15-A14)*B14</f>
        <v>2112</v>
      </c>
    </row>
    <row r="16" spans="1:3" ht="13.5">
      <c r="A16" s="1">
        <v>50</v>
      </c>
      <c r="B16" s="1">
        <v>104</v>
      </c>
      <c r="C16" s="3">
        <f>C15+(A16-A15)*B15</f>
        <v>3872</v>
      </c>
    </row>
    <row r="17" spans="1:3" ht="13.5">
      <c r="A17" s="1">
        <v>100</v>
      </c>
      <c r="B17" s="1">
        <v>132</v>
      </c>
      <c r="C17" s="3">
        <f>C16+(A17-A16)*B16</f>
        <v>9072</v>
      </c>
    </row>
    <row r="18" spans="1:3" ht="13.5">
      <c r="A18" s="1">
        <v>300</v>
      </c>
      <c r="B18" s="1">
        <v>159</v>
      </c>
      <c r="C18" s="3">
        <f>C17+(A18-A17)*B17</f>
        <v>35472</v>
      </c>
    </row>
    <row r="19" spans="1:3" ht="13.5">
      <c r="A19" s="1">
        <v>500</v>
      </c>
      <c r="B19" s="1">
        <v>165</v>
      </c>
      <c r="C19" s="3">
        <f>C18+(A19-A18)*B18</f>
        <v>67272</v>
      </c>
    </row>
  </sheetData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2023-01-23T01:40:18Z</dcterms:modified>
  <cp:category/>
  <cp:version/>
  <cp:contentType/>
  <cp:contentStatus/>
</cp:coreProperties>
</file>